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0"/>
  </bookViews>
  <sheets>
    <sheet name="3. bevétel  jogcím" sheetId="1" r:id="rId1"/>
    <sheet name="5.kiadás" sheetId="2" r:id="rId2"/>
  </sheets>
  <definedNames>
    <definedName name="Excel_BuiltIn_Print_Area_1_1">#REF!</definedName>
    <definedName name="Excel_BuiltIn_Print_Area_2_1">#REF!</definedName>
    <definedName name="Excel_BuiltIn_Print_Area_3_1">'5.kiadás'!$A$2:$E$381</definedName>
    <definedName name="_xlnm.Print_Titles" localSheetId="1">'5.kiadás'!$2:$7</definedName>
    <definedName name="_xlnm.Print_Area" localSheetId="1">'5.kiadás'!$A$1:$J$381</definedName>
  </definedNames>
  <calcPr fullCalcOnLoad="1"/>
</workbook>
</file>

<file path=xl/sharedStrings.xml><?xml version="1.0" encoding="utf-8"?>
<sst xmlns="http://schemas.openxmlformats.org/spreadsheetml/2006/main" count="552" uniqueCount="354">
  <si>
    <t>Személyi juttatás</t>
  </si>
  <si>
    <t>Munkaadót terhelő járulékok</t>
  </si>
  <si>
    <t>Dologi kiadás, egyéb folyó kiadás</t>
  </si>
  <si>
    <t>Pénzeszköz átadás</t>
  </si>
  <si>
    <t>Tartalék</t>
  </si>
  <si>
    <t>Felújítási kiadások</t>
  </si>
  <si>
    <t xml:space="preserve">Kamatbevétel </t>
  </si>
  <si>
    <t>Bérleti és lízingdíj bevételek</t>
  </si>
  <si>
    <t>Építményadó</t>
  </si>
  <si>
    <t>Iparűzési adó</t>
  </si>
  <si>
    <t>Gépjárműadó</t>
  </si>
  <si>
    <t>Falugondnoki szolgáltatás</t>
  </si>
  <si>
    <t>BEVÉTELEK ÖSSZESEN:</t>
  </si>
  <si>
    <t>Külső személyi juttatások</t>
  </si>
  <si>
    <t>Beruházási kiadások</t>
  </si>
  <si>
    <t>Egyéb gép, berendezés, felszerelés vásárlás</t>
  </si>
  <si>
    <t>Beruházások áfa</t>
  </si>
  <si>
    <t>Felújítások áfa</t>
  </si>
  <si>
    <t>Készletbeszerzés</t>
  </si>
  <si>
    <t>Irodaszer, nyomtatvány beszerzés</t>
  </si>
  <si>
    <t xml:space="preserve">Kisértékű tárgyi eszköz, szellemi termék </t>
  </si>
  <si>
    <t>Egyéb készletbeszerzés</t>
  </si>
  <si>
    <t xml:space="preserve">Szolgáltatások </t>
  </si>
  <si>
    <t>Telefondíj</t>
  </si>
  <si>
    <t>Internet díj</t>
  </si>
  <si>
    <t>Gázenergia - szolgáltatás díjak</t>
  </si>
  <si>
    <t>Villamosenergia - szolgáltatás díjak</t>
  </si>
  <si>
    <t>Víz- és csatornadíjak</t>
  </si>
  <si>
    <t>Karbantartási, kisjavítási szolgáltatások</t>
  </si>
  <si>
    <t>Egyéb üzemeltetési, fenntartási szolgáltatások</t>
  </si>
  <si>
    <t>Államháztartáson kívülre továbbszámlázott belföldi működési szolgáltatás</t>
  </si>
  <si>
    <t>Pénzügyi szolgáltatások, kiadások</t>
  </si>
  <si>
    <t>Különféle dologi kiadások</t>
  </si>
  <si>
    <t>ÁFA</t>
  </si>
  <si>
    <t>Egyéb folyó kiadások</t>
  </si>
  <si>
    <t>Munkáltató által fizetett SZJA</t>
  </si>
  <si>
    <t>Díjak, egyéb befizetések</t>
  </si>
  <si>
    <t>Támogatásértékű működési kiadás Kistérségnek</t>
  </si>
  <si>
    <t>Működési célú pénzeszköz átadás non-profit szervnek</t>
  </si>
  <si>
    <t xml:space="preserve">Személyi juttatás </t>
  </si>
  <si>
    <t>Egyéb bérrendszer étkezési hozzájárulása</t>
  </si>
  <si>
    <t>Alkalmi munkavállalók juttatásai</t>
  </si>
  <si>
    <t>Állományba nem tartozók egyéb juttatásai</t>
  </si>
  <si>
    <t>Hajtó és kenőanyag beszerzés</t>
  </si>
  <si>
    <t>Munkaruha, formaruha, védőruha</t>
  </si>
  <si>
    <t>Anyagbeszerzés</t>
  </si>
  <si>
    <t>Villamosenergia - szolgáltatási díj</t>
  </si>
  <si>
    <t>Víz - és csatornadíj</t>
  </si>
  <si>
    <t>Egyéb üzemeltetési fenntartási szolgáltatások</t>
  </si>
  <si>
    <t>Karbantartási, kisjavítási szolgáltatás</t>
  </si>
  <si>
    <t>Működési célú pénzeszköz átadás nem önkormányzati tulajdonú vállalatnak</t>
  </si>
  <si>
    <t>Közalkalmazottak alapilletménye</t>
  </si>
  <si>
    <t>Közalkalmazottak étkezési hozzájárulása</t>
  </si>
  <si>
    <t>Egyéb üzemeltetési, fenntartási szolgáltatás</t>
  </si>
  <si>
    <t>Támogatásértékű működési kiadás önkormányzati költségvetési szervnek</t>
  </si>
  <si>
    <t>Egyéb ápolási díj</t>
  </si>
  <si>
    <t>Normatív lakásfenntartási támogatás</t>
  </si>
  <si>
    <t>Normatív rendszeres gyermekvédelmi támogatás</t>
  </si>
  <si>
    <t>Egyéb pénzbeli juttatás</t>
  </si>
  <si>
    <t>Pénzbeli átmeneti segélyek</t>
  </si>
  <si>
    <t>Pénzbeli temetési segélyek</t>
  </si>
  <si>
    <t>Bérleti és lízingdíjak</t>
  </si>
  <si>
    <t xml:space="preserve">Munkaadót terhelő járulékok </t>
  </si>
  <si>
    <t>Belföldi kiküldetés</t>
  </si>
  <si>
    <t>KIADÁSOK ÖSSZESEN:</t>
  </si>
  <si>
    <t>Létszámkeret:</t>
  </si>
  <si>
    <t>Személyi juttatások</t>
  </si>
  <si>
    <t>Felhalmozási célú pénzeszköz átadás</t>
  </si>
  <si>
    <t>Egyéb különféle dologi kiadások</t>
  </si>
  <si>
    <t>Közalkalmazottak kereset kiegészítése</t>
  </si>
  <si>
    <t>Bursa Hungarica Önkormányzati Ösztöndíj pályázat</t>
  </si>
  <si>
    <t xml:space="preserve"> </t>
  </si>
  <si>
    <t>Önkormányzati képviselők tiszteletdíjai</t>
  </si>
  <si>
    <t>Szociális hozzájárulási adó 27%</t>
  </si>
  <si>
    <t>Állományba nem tartozók egyéb juttatásai ( megbízási díj)</t>
  </si>
  <si>
    <t>Létszám</t>
  </si>
  <si>
    <t>kiemelt előirányzatonként</t>
  </si>
  <si>
    <t>Kiemelt előirányzatonk</t>
  </si>
  <si>
    <t xml:space="preserve">Egyéb építmény </t>
  </si>
  <si>
    <t>Polgármester alapilletménye</t>
  </si>
  <si>
    <t>Polgármester étkezési hozzájárulása</t>
  </si>
  <si>
    <t>Polgármester egyéb költségtérítése és hozzájárulás (költségátalány)</t>
  </si>
  <si>
    <t>Közalkalmazottak egyéb juttatása</t>
  </si>
  <si>
    <t>Természetben nyújtott támogatás</t>
  </si>
  <si>
    <t>Egyéb építmény felújítása</t>
  </si>
  <si>
    <t>A)</t>
  </si>
  <si>
    <t>BEVÉTELEK</t>
  </si>
  <si>
    <t>1.</t>
  </si>
  <si>
    <t>1.2</t>
  </si>
  <si>
    <t>1.3</t>
  </si>
  <si>
    <t>Bevételek összesen:</t>
  </si>
  <si>
    <t>2.</t>
  </si>
  <si>
    <t>2.1</t>
  </si>
  <si>
    <t>2.2</t>
  </si>
  <si>
    <t>3.</t>
  </si>
  <si>
    <t>3.1</t>
  </si>
  <si>
    <t>Szolgáltatás ellenértékének teljesítése</t>
  </si>
  <si>
    <t>3.2</t>
  </si>
  <si>
    <t>3.3</t>
  </si>
  <si>
    <t>3.5</t>
  </si>
  <si>
    <t>Előző évi pénzmaradvány</t>
  </si>
  <si>
    <t>3.6</t>
  </si>
  <si>
    <t>4.</t>
  </si>
  <si>
    <t>841133 Adó, illeték kiszabása, beszedése, adóellenőrzés</t>
  </si>
  <si>
    <t>4.1</t>
  </si>
  <si>
    <t>4.2</t>
  </si>
  <si>
    <t>Telekadó</t>
  </si>
  <si>
    <t>4.3</t>
  </si>
  <si>
    <t>4.4</t>
  </si>
  <si>
    <t>Idegenforgalmi adó tartózkodás után</t>
  </si>
  <si>
    <t>4.5</t>
  </si>
  <si>
    <t>4.6</t>
  </si>
  <si>
    <t>4.7</t>
  </si>
  <si>
    <t>Pótlékok</t>
  </si>
  <si>
    <t>4.8</t>
  </si>
  <si>
    <t>5.</t>
  </si>
  <si>
    <t>841403 Község- és városgazdálkodási szolgáltatások</t>
  </si>
  <si>
    <t>5.1</t>
  </si>
  <si>
    <t>5.2</t>
  </si>
  <si>
    <t>5.3</t>
  </si>
  <si>
    <t>5.4</t>
  </si>
  <si>
    <t>6.</t>
  </si>
  <si>
    <t>841901-9 Önkormányzatok elszámolásai</t>
  </si>
  <si>
    <t>6.1</t>
  </si>
  <si>
    <t>6.1.1</t>
  </si>
  <si>
    <t>6.1.2</t>
  </si>
  <si>
    <t>6.2</t>
  </si>
  <si>
    <t>6.2.1</t>
  </si>
  <si>
    <t>6.2.2</t>
  </si>
  <si>
    <t>6.3</t>
  </si>
  <si>
    <t>6.4</t>
  </si>
  <si>
    <t>6.4.1</t>
  </si>
  <si>
    <t>6.4.2</t>
  </si>
  <si>
    <t>6.5</t>
  </si>
  <si>
    <t>7.</t>
  </si>
  <si>
    <t>7.1</t>
  </si>
  <si>
    <t>7.2</t>
  </si>
  <si>
    <t>8.</t>
  </si>
  <si>
    <t>8.1</t>
  </si>
  <si>
    <t>8.2</t>
  </si>
  <si>
    <t>9.</t>
  </si>
  <si>
    <t>882117 Rendszeres gyermekvédelmi pénzbeli ellátás</t>
  </si>
  <si>
    <t>9.1</t>
  </si>
  <si>
    <t>Működéi célú pénzeszköz átvétel elkül.alapból</t>
  </si>
  <si>
    <t>9.2</t>
  </si>
  <si>
    <t>10.</t>
  </si>
  <si>
    <t>882125 Mozgáskorlátozottak közlekedési támogatása</t>
  </si>
  <si>
    <t>10.1</t>
  </si>
  <si>
    <t>Működési célú támogatásértékű pénzeszköz átvétel</t>
  </si>
  <si>
    <t>10.2</t>
  </si>
  <si>
    <t>11.</t>
  </si>
  <si>
    <t>890441 Rövid időtartamú közfoglalkoztatás</t>
  </si>
  <si>
    <t>11.1</t>
  </si>
  <si>
    <t>Működési célú támogatásért.bevétel elkül.alapból</t>
  </si>
  <si>
    <t>11.2</t>
  </si>
  <si>
    <t>12.</t>
  </si>
  <si>
    <t>890442 Bérpótló juttatásra jogosultak hosszabb időtartamú közfoglalkoztatása</t>
  </si>
  <si>
    <t>12.1</t>
  </si>
  <si>
    <t>12.2</t>
  </si>
  <si>
    <t>13.</t>
  </si>
  <si>
    <t>889928 Falugondnoki szolgálat</t>
  </si>
  <si>
    <t>13.1</t>
  </si>
  <si>
    <t>13.2</t>
  </si>
  <si>
    <t>14.</t>
  </si>
  <si>
    <t>910121 Könyvtári állomány gyarapítása, nyilvántartása</t>
  </si>
  <si>
    <t>14.1</t>
  </si>
  <si>
    <t>14.2</t>
  </si>
  <si>
    <t>Önkormányzati jogalkotás 841126</t>
  </si>
  <si>
    <t>Önkormányzati képviselők egyéb költségtérítése és hozzájárulás (költségátalány)</t>
  </si>
  <si>
    <t>Város és községgazdálkodási szolgáltatás 841403</t>
  </si>
  <si>
    <t>Köztemető fenntartási feladatok 960302</t>
  </si>
  <si>
    <t>Közvilágítási feladatok 841402</t>
  </si>
  <si>
    <t>Falugondnoki szolgáltatás 889928</t>
  </si>
  <si>
    <t>Épületek felújítása</t>
  </si>
  <si>
    <t>Szellemi termékek vásárlása</t>
  </si>
  <si>
    <t>Szellemi termékek</t>
  </si>
  <si>
    <t>Szellemi termékek áfa</t>
  </si>
  <si>
    <t>Egyéb anyagbeszerzés</t>
  </si>
  <si>
    <t>Egyéb kommunikációs szolgáltatások (honlap karbantartás)</t>
  </si>
  <si>
    <t>Reprezentáció</t>
  </si>
  <si>
    <t>Reklám és propaganda</t>
  </si>
  <si>
    <t>Támogatásértékű működési kiadás önkormányzatoknak (Kővágóörsi Közös Önkormányzati Hivatal)</t>
  </si>
  <si>
    <t>Működési kiadás más önkormányzatnak</t>
  </si>
  <si>
    <t>Működési célú pénzeszköz átadás pedagógiai szakszolgálat</t>
  </si>
  <si>
    <t>Működési célú pénzeszköz átadás orvosi ügyelet működéséhez</t>
  </si>
  <si>
    <t>Szállítási szolgáltatások</t>
  </si>
  <si>
    <t>Háziorvosi alapellátás 862101</t>
  </si>
  <si>
    <t xml:space="preserve">Munkaruha </t>
  </si>
  <si>
    <t>Ápolási díj méltányossági alapon 882116</t>
  </si>
  <si>
    <t>Aktív korúak ellátása 890442</t>
  </si>
  <si>
    <t>Foglalkoztatást helyettesítő támogatás</t>
  </si>
  <si>
    <t>Lakásfenntartási támogatás normatív alap 882113</t>
  </si>
  <si>
    <t>Rendszeres gyermekvédelmi pénzbeli ellátások 882117</t>
  </si>
  <si>
    <t>Eseti szociális ellátások 882129</t>
  </si>
  <si>
    <t>Átmeneti segély 882122</t>
  </si>
  <si>
    <t>Temetési segély 882123</t>
  </si>
  <si>
    <t>Óvodai nevelés, ellátás 851011</t>
  </si>
  <si>
    <t>Kulturális műsorok, rendezvények, kiállítások 900400</t>
  </si>
  <si>
    <t>Élelmiszer beszerzés</t>
  </si>
  <si>
    <t>Könyvtári szolgáltatások 910121</t>
  </si>
  <si>
    <t>Vegyszerbeszerzés</t>
  </si>
  <si>
    <t>Könyvbeszerzés</t>
  </si>
  <si>
    <t>Szociális ösztöndíjak 882129</t>
  </si>
  <si>
    <t>841126 Önkormányzati jogalkotás</t>
  </si>
  <si>
    <t>Egyéb bérleti díjak</t>
  </si>
  <si>
    <t>Önkormányzati hivatal működési támogatása</t>
  </si>
  <si>
    <t>Önkormányzati hivatal működési támogatása 1-4 hó</t>
  </si>
  <si>
    <t xml:space="preserve">Önkormányzati hivatal működési támogatás 5-12 hó </t>
  </si>
  <si>
    <t>Település üzemeltetéshez kapcsolódó feladatellátás támogatása összesen</t>
  </si>
  <si>
    <t>Közvilágítás fenntartásának támogatása</t>
  </si>
  <si>
    <t>Zöldterület gazdálkodással kapcsolatos feladatok</t>
  </si>
  <si>
    <t>6.2.3</t>
  </si>
  <si>
    <t>Köztemető fenntartással kapcsolatos feladatok</t>
  </si>
  <si>
    <t>6.2.4</t>
  </si>
  <si>
    <t>Közutak fenntartásának támogatása</t>
  </si>
  <si>
    <t>6.2.5</t>
  </si>
  <si>
    <t>Beszámítás összege</t>
  </si>
  <si>
    <t>Egyéb kötelező önkormányzati feladatok támogatása</t>
  </si>
  <si>
    <t>Hozzájárulás a pénzbeni szociális ellátásokhoz</t>
  </si>
  <si>
    <t>Települési önkormányzatok szociális feladatainak támogatása</t>
  </si>
  <si>
    <t>Ingatlan értékesítés bevétele</t>
  </si>
  <si>
    <t xml:space="preserve">Működési célú támogatásértékű pénzeszköz átvétel </t>
  </si>
  <si>
    <t>Működési célú pénzeszköz átadás  belső ellenőzési feladatok</t>
  </si>
  <si>
    <t xml:space="preserve">Működési célú pénzeszköz átadás kistérségi irodaépület </t>
  </si>
  <si>
    <t>Működési célú pénzeszköz átadás kistérség létszámcsökkentés</t>
  </si>
  <si>
    <t>Ábrahámhegy KÖZSÉG ÖNKORMÁNYZATA</t>
  </si>
  <si>
    <t>Közalalkalmazottak étkezési hozzájárulása</t>
  </si>
  <si>
    <t>Egyéb bérrendszer részmunkaidőben foglalkozatott személyi juttatás</t>
  </si>
  <si>
    <t xml:space="preserve">Egyéb bérrendszer részmunkaidőben foglalkozatott étkezési hozzájáulás </t>
  </si>
  <si>
    <t>Szabadidősport tevékenység  931301</t>
  </si>
  <si>
    <t>Szabadidős park fürdő és strand szoltáltatás 932911</t>
  </si>
  <si>
    <t>Részmunkaidőben foglalkoztatott közalkalmazottak személyi juttatása</t>
  </si>
  <si>
    <t>Részmunkaidőben foglalkoztatott közalkalmazottak étkezési hozzájárulása</t>
  </si>
  <si>
    <t>Prémium éves dolgozó személyi juttatása</t>
  </si>
  <si>
    <t>Prémium éves dolgozó étkezési hozzájárulása</t>
  </si>
  <si>
    <t>Munkavégzéshez kapcsolódó juttatás</t>
  </si>
  <si>
    <t>Munkavégzéshez kapcsolódó költségtérítés</t>
  </si>
  <si>
    <t>Felhalmozási célú pénzeszköz átadás kistérség mentőállomás építés</t>
  </si>
  <si>
    <t>Működési célú pénzeszköz átadás tagdíj kistérség</t>
  </si>
  <si>
    <t>Működési célú pénzeszköz átadás Badacsony Céh</t>
  </si>
  <si>
    <t>Működési célú pénzeszköz átadás Közmunka önrész</t>
  </si>
  <si>
    <t>Rendszeres szociális segély</t>
  </si>
  <si>
    <t>Közutak, utak 522110</t>
  </si>
  <si>
    <t>Felújítások</t>
  </si>
  <si>
    <t>Egyéb építmény felújításána Áfája</t>
  </si>
  <si>
    <t>Gépek, berendezések</t>
  </si>
  <si>
    <t>Egyéb építmény</t>
  </si>
  <si>
    <t>Beruházások áfája</t>
  </si>
  <si>
    <t>Lakásépítési támogatás</t>
  </si>
  <si>
    <t>Tüzelőanyag</t>
  </si>
  <si>
    <t>Gyógyszervásárlás</t>
  </si>
  <si>
    <t>Folyóirat beszerzés</t>
  </si>
  <si>
    <t>Munkaruha</t>
  </si>
  <si>
    <t>Áramdíj</t>
  </si>
  <si>
    <t>Vízdíj</t>
  </si>
  <si>
    <t>Szolgáltatások</t>
  </si>
  <si>
    <t>Áfa</t>
  </si>
  <si>
    <t>Hulladékgyűjtés 381103</t>
  </si>
  <si>
    <t>Áfa befizetés</t>
  </si>
  <si>
    <t>Egyéb dologi kiadások</t>
  </si>
  <si>
    <t>Szakmai képzés</t>
  </si>
  <si>
    <t>Talajterhelési díj</t>
  </si>
  <si>
    <t>Könyvtári közművelődési feladatok</t>
  </si>
  <si>
    <t>6.6</t>
  </si>
  <si>
    <t>Üdülőhelyi feladatok támogatása</t>
  </si>
  <si>
    <t>Működési célú pénzeszközátvétel államháztartáson kívül</t>
  </si>
  <si>
    <t>932911 Szabadidős park, fürdő és strand szolgáltatás</t>
  </si>
  <si>
    <t>Alaptevékenység körében végzett szolgáltatás</t>
  </si>
  <si>
    <t>Bérleti díjak</t>
  </si>
  <si>
    <t>14 3</t>
  </si>
  <si>
    <t>381301 Hulladékgyűjtés</t>
  </si>
  <si>
    <t>Továbbszámlázott szolgáltatások bevétele</t>
  </si>
  <si>
    <t>Továbbszámlázott szolgáltatások bevétel áfa</t>
  </si>
  <si>
    <t>2.3</t>
  </si>
  <si>
    <t>Koncessziós díj</t>
  </si>
  <si>
    <t>3.7</t>
  </si>
  <si>
    <t>3.8</t>
  </si>
  <si>
    <t>Egyéb bevételek</t>
  </si>
  <si>
    <t>3.9</t>
  </si>
  <si>
    <t>Alaptevékenység körében végzett szolgáltatás áfája</t>
  </si>
  <si>
    <t>14.4</t>
  </si>
  <si>
    <t>Prémium éves dolgozó mbér támogatása</t>
  </si>
  <si>
    <t>3.10</t>
  </si>
  <si>
    <t>Működési célú pénzeszközátvétel államháztartáson belülről</t>
  </si>
  <si>
    <t>3.11</t>
  </si>
  <si>
    <t>Támogatásértékű bevételek</t>
  </si>
  <si>
    <t>3.12</t>
  </si>
  <si>
    <t>Építési kölcsön törlesztés</t>
  </si>
  <si>
    <t>11.3</t>
  </si>
  <si>
    <t>Szociális célú feladatok támogatása</t>
  </si>
  <si>
    <t>Épület felújítás</t>
  </si>
  <si>
    <t>Előirányzat
(ezer Ft)</t>
  </si>
  <si>
    <t>Eredeti</t>
  </si>
  <si>
    <t>Szennyvíz gyűjétse 370000</t>
  </si>
  <si>
    <t>Karbantartás, kisjavítás</t>
  </si>
  <si>
    <t>370000 Szennyvíz gyűjtése</t>
  </si>
  <si>
    <t>1.1</t>
  </si>
  <si>
    <t>Államháztartáson kívüli felhalmozási célú pénzeszköz átvétel</t>
  </si>
  <si>
    <t>Kamatbevételek</t>
  </si>
  <si>
    <t>4.9</t>
  </si>
  <si>
    <t>Idegenforgalmi adó építmény után</t>
  </si>
  <si>
    <t>6.7</t>
  </si>
  <si>
    <t>6.8</t>
  </si>
  <si>
    <t>Előző évi költségvetési kiegészítés visszatérítése</t>
  </si>
  <si>
    <t>6.9</t>
  </si>
  <si>
    <t>6.10</t>
  </si>
  <si>
    <t>Egyes jövedelempótló támogatások</t>
  </si>
  <si>
    <t>Szerkezetátalakítási tartalék</t>
  </si>
  <si>
    <t>6.11</t>
  </si>
  <si>
    <t>Egyéb működési célú központi támogatás</t>
  </si>
  <si>
    <t>Ápolási díj alanyi alapon 882115</t>
  </si>
  <si>
    <t>Egészségügyi hozzájárulás</t>
  </si>
  <si>
    <t>Munkáltató által fizetett Szja</t>
  </si>
  <si>
    <t>Részmunkaidőben foglalkoztatott egyéb bérrendszer alá
 tartozó munkavállaló személyi juttatása</t>
  </si>
  <si>
    <t>Szociális hozzájárulási adó</t>
  </si>
  <si>
    <t>Részmunkaidőben foglalkoztatott egyéb bérrendszer alá
 tartozó munkavállaló költségtérítése</t>
  </si>
  <si>
    <t>Munkaruha,védőruha</t>
  </si>
  <si>
    <t>Szállítási szolgáltatás</t>
  </si>
  <si>
    <t>Reklám és probaganda kiadás</t>
  </si>
  <si>
    <t>Egyéb kommunikációs szolgáltatások</t>
  </si>
  <si>
    <t>15.</t>
  </si>
  <si>
    <t>931301 Szabadidősport tevékenység</t>
  </si>
  <si>
    <t>15.1</t>
  </si>
  <si>
    <t>15.2</t>
  </si>
  <si>
    <t>Felmentettek személyi juttatásai / Köztisztviselők alapilletménye</t>
  </si>
  <si>
    <t>Köztisztviselők nyelvpótléka</t>
  </si>
  <si>
    <t>Köztisztviselők illetménykiegészítése</t>
  </si>
  <si>
    <t>Kösztisztviselők egyéb kötelező illetménypótléka</t>
  </si>
  <si>
    <t>Közstisztviselők kereset-kiegészítése</t>
  </si>
  <si>
    <t>Köztisztviselők végkielégítése</t>
  </si>
  <si>
    <t>Köztisztviselők önkéntes biztosítási pénztár befizetése</t>
  </si>
  <si>
    <t>Köztisztviselők közlekedési költségtérítése</t>
  </si>
  <si>
    <t>Köztisztviselők étkezési hozzájárulása</t>
  </si>
  <si>
    <t>Köztisztviselők egyéb költségtérítése és hozzájárulása</t>
  </si>
  <si>
    <t>Részmunkaidőben foglalkoztatott köztisztviselő személyi juttatása</t>
  </si>
  <si>
    <t>Részmunkaidőben foglalkoztatott köztisztviselő munkavégzéssel kapcsolatos juttatása</t>
  </si>
  <si>
    <t>Részmunkaidőben foglalkoztatott köztisztviselő sajátos juttatása</t>
  </si>
  <si>
    <t>Részmunkaidőben foglalkoztatott köztisztviselő személyéhez kapcsolódó költségtérítés</t>
  </si>
  <si>
    <t>Felmetett munkavállalók egyéb juttatása</t>
  </si>
  <si>
    <t>Igazgatási szolgáltatások díjbevétele</t>
  </si>
  <si>
    <t>Kiszámlázott termékek áfája</t>
  </si>
  <si>
    <t>Közgyógy ellátás tevékenység 882202</t>
  </si>
  <si>
    <t>Ellátottak juttatása</t>
  </si>
  <si>
    <t>6.12</t>
  </si>
  <si>
    <t>Önkormányzatok felhalmozási támogatása</t>
  </si>
  <si>
    <t>Átfutó bevételek</t>
  </si>
  <si>
    <t>17.</t>
  </si>
  <si>
    <t>Átfutó kiadás</t>
  </si>
  <si>
    <t>Ábrahámehegy Közsé Önkormányzat</t>
  </si>
  <si>
    <t>Egyéb üzemeltetés, fenntartás</t>
  </si>
  <si>
    <t>5.5</t>
  </si>
  <si>
    <t>Működési célú támogatásértékű bevételek</t>
  </si>
  <si>
    <t>2014. évi költségvetés bevételek jogcímenként</t>
  </si>
  <si>
    <t xml:space="preserve">2014. évi költségvetés kiadási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</si>
</sst>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0"/>
      <color indexed="2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left"/>
    </xf>
    <xf numFmtId="165" fontId="21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165" fontId="18" fillId="0" borderId="0" xfId="0" applyNumberFormat="1" applyFont="1" applyFill="1" applyAlignment="1">
      <alignment horizontal="left"/>
    </xf>
    <xf numFmtId="165" fontId="28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165" fontId="18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165" fontId="21" fillId="0" borderId="10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165" fontId="33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165" fontId="32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4.140625" style="13" customWidth="1"/>
    <col min="2" max="5" width="9.140625" style="6" customWidth="1"/>
    <col min="6" max="6" width="7.8515625" style="6" customWidth="1"/>
    <col min="7" max="7" width="5.140625" style="6" customWidth="1"/>
    <col min="8" max="8" width="1.57421875" style="6" customWidth="1"/>
    <col min="9" max="9" width="13.7109375" style="6" customWidth="1"/>
    <col min="10" max="10" width="8.7109375" style="50" customWidth="1"/>
    <col min="11" max="11" width="8.57421875" style="50" customWidth="1"/>
    <col min="12" max="12" width="7.00390625" style="50" customWidth="1"/>
    <col min="13" max="16384" width="9.140625" style="6" customWidth="1"/>
  </cols>
  <sheetData>
    <row r="1" spans="2:12" ht="12.75">
      <c r="B1" s="6" t="s">
        <v>348</v>
      </c>
      <c r="C1" s="40"/>
      <c r="D1" s="40"/>
      <c r="E1" s="40"/>
      <c r="F1" s="40"/>
      <c r="G1" s="40"/>
      <c r="H1" s="40"/>
      <c r="I1" s="13"/>
      <c r="J1" s="14"/>
      <c r="K1" s="14"/>
      <c r="L1" s="14"/>
    </row>
    <row r="2" spans="2:12" ht="13.5" thickBot="1">
      <c r="B2" s="6" t="s">
        <v>352</v>
      </c>
      <c r="C2" s="40"/>
      <c r="D2" s="40"/>
      <c r="E2" s="40"/>
      <c r="F2" s="40"/>
      <c r="G2" s="40"/>
      <c r="H2" s="40"/>
      <c r="I2" s="13"/>
      <c r="J2" s="14"/>
      <c r="K2" s="14"/>
      <c r="L2" s="14"/>
    </row>
    <row r="3" spans="3:12" ht="29.25" customHeight="1">
      <c r="C3" s="40"/>
      <c r="D3" s="40"/>
      <c r="E3" s="40"/>
      <c r="F3" s="40"/>
      <c r="G3" s="40"/>
      <c r="H3" s="40"/>
      <c r="I3" s="51" t="s">
        <v>291</v>
      </c>
      <c r="J3" s="47"/>
      <c r="K3" s="67"/>
      <c r="L3" s="69"/>
    </row>
    <row r="4" spans="3:12" ht="31.5" customHeight="1">
      <c r="C4" s="40"/>
      <c r="D4" s="40"/>
      <c r="E4" s="40"/>
      <c r="F4" s="40"/>
      <c r="G4" s="40"/>
      <c r="H4" s="40"/>
      <c r="I4" s="52" t="s">
        <v>292</v>
      </c>
      <c r="J4" s="46"/>
      <c r="K4" s="68"/>
      <c r="L4" s="70"/>
    </row>
    <row r="5" spans="1:12" s="39" customFormat="1" ht="12.75">
      <c r="A5" s="7" t="s">
        <v>85</v>
      </c>
      <c r="B5" s="7" t="s">
        <v>86</v>
      </c>
      <c r="C5" s="7"/>
      <c r="D5" s="7"/>
      <c r="E5" s="7"/>
      <c r="F5" s="7"/>
      <c r="G5" s="7"/>
      <c r="I5" s="7"/>
      <c r="J5" s="38"/>
      <c r="K5" s="38"/>
      <c r="L5" s="38"/>
    </row>
    <row r="6" spans="2:12" ht="12.75">
      <c r="B6" s="13"/>
      <c r="C6" s="13"/>
      <c r="D6" s="13"/>
      <c r="E6" s="13"/>
      <c r="F6" s="13"/>
      <c r="G6" s="13"/>
      <c r="H6" s="40"/>
      <c r="I6" s="37"/>
      <c r="J6" s="14"/>
      <c r="K6" s="14"/>
      <c r="L6" s="14"/>
    </row>
    <row r="7" spans="1:12" s="39" customFormat="1" ht="12.75">
      <c r="A7" s="41" t="s">
        <v>87</v>
      </c>
      <c r="B7" s="7" t="s">
        <v>295</v>
      </c>
      <c r="C7" s="7"/>
      <c r="D7" s="7"/>
      <c r="E7" s="7"/>
      <c r="F7" s="7"/>
      <c r="G7" s="7"/>
      <c r="I7" s="7"/>
      <c r="J7" s="38"/>
      <c r="K7" s="38"/>
      <c r="L7" s="38"/>
    </row>
    <row r="8" spans="1:12" ht="12.75">
      <c r="A8" s="42" t="s">
        <v>296</v>
      </c>
      <c r="B8" s="13" t="s">
        <v>297</v>
      </c>
      <c r="C8" s="13"/>
      <c r="D8" s="13"/>
      <c r="E8" s="13"/>
      <c r="F8" s="13"/>
      <c r="G8" s="13"/>
      <c r="H8" s="40"/>
      <c r="I8" s="13">
        <v>950</v>
      </c>
      <c r="J8" s="14"/>
      <c r="K8" s="14"/>
      <c r="L8" s="48"/>
    </row>
    <row r="9" spans="1:12" ht="12.75">
      <c r="A9" s="42" t="s">
        <v>88</v>
      </c>
      <c r="B9" s="13" t="s">
        <v>298</v>
      </c>
      <c r="C9" s="13"/>
      <c r="D9" s="13"/>
      <c r="E9" s="13"/>
      <c r="F9" s="13"/>
      <c r="G9" s="13"/>
      <c r="H9" s="40"/>
      <c r="I9" s="13">
        <v>1550</v>
      </c>
      <c r="J9" s="14"/>
      <c r="K9" s="14"/>
      <c r="L9" s="48"/>
    </row>
    <row r="10" spans="1:12" ht="12.75">
      <c r="A10" s="42" t="s">
        <v>89</v>
      </c>
      <c r="B10" s="42" t="s">
        <v>90</v>
      </c>
      <c r="C10" s="42"/>
      <c r="D10" s="42"/>
      <c r="E10" s="42"/>
      <c r="F10" s="42"/>
      <c r="G10" s="42"/>
      <c r="H10" s="43"/>
      <c r="I10" s="13">
        <f>SUM(I8:I9)</f>
        <v>2500</v>
      </c>
      <c r="J10" s="14"/>
      <c r="K10" s="14"/>
      <c r="L10" s="48"/>
    </row>
    <row r="11" spans="1:12" ht="12.75">
      <c r="A11" s="42"/>
      <c r="B11" s="13"/>
      <c r="C11" s="13"/>
      <c r="D11" s="13"/>
      <c r="E11" s="13"/>
      <c r="F11" s="13"/>
      <c r="G11" s="13"/>
      <c r="H11" s="40"/>
      <c r="I11" s="13"/>
      <c r="J11" s="14"/>
      <c r="K11" s="14"/>
      <c r="L11" s="48"/>
    </row>
    <row r="12" spans="1:12" s="39" customFormat="1" ht="12.75">
      <c r="A12" s="41" t="s">
        <v>91</v>
      </c>
      <c r="B12" s="7" t="s">
        <v>270</v>
      </c>
      <c r="C12" s="7"/>
      <c r="D12" s="7"/>
      <c r="E12" s="7"/>
      <c r="F12" s="7"/>
      <c r="G12" s="7"/>
      <c r="I12" s="7"/>
      <c r="J12" s="38"/>
      <c r="K12" s="38"/>
      <c r="L12" s="48"/>
    </row>
    <row r="13" spans="1:12" ht="12.75">
      <c r="A13" s="42" t="s">
        <v>92</v>
      </c>
      <c r="B13" s="13" t="s">
        <v>271</v>
      </c>
      <c r="C13" s="13"/>
      <c r="D13" s="13"/>
      <c r="E13" s="13"/>
      <c r="F13" s="13"/>
      <c r="G13" s="13"/>
      <c r="H13" s="40"/>
      <c r="I13" s="13">
        <v>250</v>
      </c>
      <c r="J13" s="14"/>
      <c r="K13" s="14"/>
      <c r="L13" s="48"/>
    </row>
    <row r="14" spans="1:12" ht="12.75">
      <c r="A14" s="42" t="s">
        <v>93</v>
      </c>
      <c r="B14" s="13" t="s">
        <v>272</v>
      </c>
      <c r="C14" s="13"/>
      <c r="D14" s="13"/>
      <c r="E14" s="13"/>
      <c r="F14" s="13"/>
      <c r="G14" s="13"/>
      <c r="H14" s="40"/>
      <c r="I14" s="13">
        <v>60</v>
      </c>
      <c r="J14" s="14"/>
      <c r="K14" s="14"/>
      <c r="L14" s="48"/>
    </row>
    <row r="15" spans="1:12" ht="12.75">
      <c r="A15" s="42" t="s">
        <v>273</v>
      </c>
      <c r="B15" s="13" t="s">
        <v>90</v>
      </c>
      <c r="C15" s="13"/>
      <c r="D15" s="13"/>
      <c r="E15" s="13"/>
      <c r="F15" s="13"/>
      <c r="G15" s="13"/>
      <c r="H15" s="40"/>
      <c r="I15" s="13">
        <f>SUM(I13:I14)</f>
        <v>310</v>
      </c>
      <c r="J15" s="14"/>
      <c r="K15" s="14"/>
      <c r="L15" s="48"/>
    </row>
    <row r="16" spans="1:12" ht="12.75">
      <c r="A16" s="42"/>
      <c r="B16" s="13"/>
      <c r="C16" s="13"/>
      <c r="D16" s="13"/>
      <c r="E16" s="13"/>
      <c r="F16" s="13"/>
      <c r="G16" s="13"/>
      <c r="H16" s="40"/>
      <c r="I16" s="13"/>
      <c r="J16" s="14"/>
      <c r="K16" s="14"/>
      <c r="L16" s="48"/>
    </row>
    <row r="17" spans="1:12" s="39" customFormat="1" ht="12.75">
      <c r="A17" s="41" t="s">
        <v>94</v>
      </c>
      <c r="B17" s="7" t="s">
        <v>203</v>
      </c>
      <c r="C17" s="7"/>
      <c r="D17" s="7"/>
      <c r="E17" s="7"/>
      <c r="F17" s="7"/>
      <c r="G17" s="7"/>
      <c r="I17" s="7"/>
      <c r="J17" s="38"/>
      <c r="K17" s="38"/>
      <c r="L17" s="48"/>
    </row>
    <row r="18" spans="1:12" ht="12.75">
      <c r="A18" s="42" t="s">
        <v>95</v>
      </c>
      <c r="B18" s="13" t="s">
        <v>96</v>
      </c>
      <c r="C18" s="13"/>
      <c r="D18" s="13"/>
      <c r="E18" s="13"/>
      <c r="F18" s="13"/>
      <c r="G18" s="13"/>
      <c r="H18" s="40"/>
      <c r="I18" s="13">
        <v>800</v>
      </c>
      <c r="J18" s="14"/>
      <c r="K18" s="14"/>
      <c r="L18" s="48"/>
    </row>
    <row r="19" spans="1:12" ht="12.75">
      <c r="A19" s="42" t="s">
        <v>97</v>
      </c>
      <c r="B19" s="13" t="s">
        <v>265</v>
      </c>
      <c r="C19" s="13"/>
      <c r="D19" s="13"/>
      <c r="E19" s="13"/>
      <c r="F19" s="13"/>
      <c r="G19" s="13"/>
      <c r="H19" s="40"/>
      <c r="I19" s="13">
        <v>100</v>
      </c>
      <c r="J19" s="14"/>
      <c r="K19" s="14"/>
      <c r="L19" s="48"/>
    </row>
    <row r="20" spans="1:12" ht="12.75">
      <c r="A20" s="42" t="s">
        <v>98</v>
      </c>
      <c r="B20" s="13" t="s">
        <v>220</v>
      </c>
      <c r="C20" s="13"/>
      <c r="D20" s="13"/>
      <c r="E20" s="13"/>
      <c r="F20" s="13"/>
      <c r="G20" s="13"/>
      <c r="H20" s="40"/>
      <c r="I20" s="13">
        <v>9000</v>
      </c>
      <c r="J20" s="14"/>
      <c r="K20" s="14"/>
      <c r="L20" s="48"/>
    </row>
    <row r="21" spans="1:12" ht="12.75">
      <c r="A21" s="42" t="s">
        <v>99</v>
      </c>
      <c r="B21" s="13" t="s">
        <v>100</v>
      </c>
      <c r="C21" s="13"/>
      <c r="D21" s="13"/>
      <c r="E21" s="13"/>
      <c r="F21" s="13"/>
      <c r="G21" s="13"/>
      <c r="H21" s="40"/>
      <c r="I21" s="13">
        <v>135000</v>
      </c>
      <c r="J21" s="14"/>
      <c r="K21" s="14"/>
      <c r="L21" s="48"/>
    </row>
    <row r="22" spans="1:12" ht="12.75">
      <c r="A22" s="42" t="s">
        <v>101</v>
      </c>
      <c r="B22" s="13" t="s">
        <v>274</v>
      </c>
      <c r="C22" s="13"/>
      <c r="D22" s="13"/>
      <c r="E22" s="13"/>
      <c r="F22" s="13"/>
      <c r="G22" s="13"/>
      <c r="H22" s="40"/>
      <c r="I22" s="13">
        <v>1000</v>
      </c>
      <c r="J22" s="14"/>
      <c r="K22" s="14"/>
      <c r="L22" s="48"/>
    </row>
    <row r="23" spans="1:12" ht="12.75">
      <c r="A23" s="42" t="s">
        <v>275</v>
      </c>
      <c r="B23" s="13" t="s">
        <v>6</v>
      </c>
      <c r="C23" s="13"/>
      <c r="D23" s="13"/>
      <c r="E23" s="13"/>
      <c r="F23" s="13"/>
      <c r="G23" s="13"/>
      <c r="H23" s="40"/>
      <c r="I23" s="13">
        <v>2500</v>
      </c>
      <c r="J23" s="14"/>
      <c r="K23" s="14"/>
      <c r="L23" s="48"/>
    </row>
    <row r="24" spans="1:12" ht="12.75">
      <c r="A24" s="42" t="s">
        <v>276</v>
      </c>
      <c r="B24" s="13" t="s">
        <v>277</v>
      </c>
      <c r="C24" s="13"/>
      <c r="D24" s="13"/>
      <c r="E24" s="13"/>
      <c r="F24" s="13"/>
      <c r="G24" s="13"/>
      <c r="H24" s="40"/>
      <c r="I24" s="13">
        <v>750</v>
      </c>
      <c r="J24" s="14"/>
      <c r="K24" s="14"/>
      <c r="L24" s="48"/>
    </row>
    <row r="25" spans="1:12" ht="12.75">
      <c r="A25" s="42" t="s">
        <v>278</v>
      </c>
      <c r="B25" s="13" t="s">
        <v>283</v>
      </c>
      <c r="C25" s="13"/>
      <c r="D25" s="13"/>
      <c r="E25" s="13"/>
      <c r="F25" s="13"/>
      <c r="G25" s="13"/>
      <c r="H25" s="40"/>
      <c r="I25" s="13">
        <v>700</v>
      </c>
      <c r="J25" s="14"/>
      <c r="K25" s="14"/>
      <c r="L25" s="48"/>
    </row>
    <row r="26" spans="1:12" ht="12.75">
      <c r="A26" s="42" t="s">
        <v>282</v>
      </c>
      <c r="B26" s="13" t="s">
        <v>285</v>
      </c>
      <c r="C26" s="13"/>
      <c r="D26" s="13"/>
      <c r="E26" s="13"/>
      <c r="F26" s="13"/>
      <c r="G26" s="13"/>
      <c r="H26" s="40"/>
      <c r="I26" s="13">
        <v>6302</v>
      </c>
      <c r="J26" s="14"/>
      <c r="K26" s="14"/>
      <c r="L26" s="48"/>
    </row>
    <row r="27" spans="1:12" ht="12.75">
      <c r="A27" s="42" t="s">
        <v>284</v>
      </c>
      <c r="B27" s="13" t="s">
        <v>287</v>
      </c>
      <c r="C27" s="13"/>
      <c r="D27" s="13"/>
      <c r="E27" s="13"/>
      <c r="F27" s="13"/>
      <c r="G27" s="13"/>
      <c r="H27" s="40"/>
      <c r="I27" s="13">
        <v>300</v>
      </c>
      <c r="J27" s="14"/>
      <c r="K27" s="14"/>
      <c r="L27" s="48"/>
    </row>
    <row r="28" spans="1:12" ht="12.75">
      <c r="A28" s="42" t="s">
        <v>286</v>
      </c>
      <c r="B28" s="13" t="s">
        <v>339</v>
      </c>
      <c r="C28" s="13"/>
      <c r="D28" s="13"/>
      <c r="E28" s="13"/>
      <c r="F28" s="13"/>
      <c r="G28" s="13"/>
      <c r="H28" s="40"/>
      <c r="I28" s="13">
        <v>0</v>
      </c>
      <c r="J28" s="14"/>
      <c r="K28" s="14"/>
      <c r="L28" s="48"/>
    </row>
    <row r="29" spans="1:12" ht="12.75">
      <c r="A29" s="42" t="s">
        <v>286</v>
      </c>
      <c r="B29" s="13" t="s">
        <v>90</v>
      </c>
      <c r="C29" s="13"/>
      <c r="D29" s="13"/>
      <c r="E29" s="13"/>
      <c r="F29" s="13"/>
      <c r="G29" s="13"/>
      <c r="H29" s="40"/>
      <c r="I29" s="13">
        <f>SUM(I18:I28)</f>
        <v>156452</v>
      </c>
      <c r="J29" s="14"/>
      <c r="K29" s="14"/>
      <c r="L29" s="48"/>
    </row>
    <row r="30" spans="1:12" ht="12.75">
      <c r="A30" s="42"/>
      <c r="B30" s="13"/>
      <c r="C30" s="13"/>
      <c r="D30" s="13"/>
      <c r="E30" s="13"/>
      <c r="F30" s="13"/>
      <c r="G30" s="13"/>
      <c r="H30" s="40"/>
      <c r="I30" s="13"/>
      <c r="J30" s="14"/>
      <c r="K30" s="14"/>
      <c r="L30" s="48"/>
    </row>
    <row r="31" spans="1:12" s="39" customFormat="1" ht="12.75">
      <c r="A31" s="41" t="s">
        <v>102</v>
      </c>
      <c r="B31" s="7" t="s">
        <v>103</v>
      </c>
      <c r="C31" s="7"/>
      <c r="D31" s="7"/>
      <c r="E31" s="7"/>
      <c r="F31" s="7"/>
      <c r="G31" s="7"/>
      <c r="I31" s="7"/>
      <c r="J31" s="38"/>
      <c r="K31" s="38"/>
      <c r="L31" s="48"/>
    </row>
    <row r="32" spans="1:12" ht="12.75">
      <c r="A32" s="42" t="s">
        <v>104</v>
      </c>
      <c r="B32" s="13" t="s">
        <v>8</v>
      </c>
      <c r="C32" s="13"/>
      <c r="D32" s="13"/>
      <c r="E32" s="13"/>
      <c r="F32" s="13"/>
      <c r="G32" s="13"/>
      <c r="H32" s="40"/>
      <c r="I32" s="13">
        <v>33000</v>
      </c>
      <c r="J32" s="14"/>
      <c r="K32" s="14"/>
      <c r="L32" s="48"/>
    </row>
    <row r="33" spans="1:12" ht="12.75">
      <c r="A33" s="42" t="s">
        <v>105</v>
      </c>
      <c r="B33" s="13" t="s">
        <v>106</v>
      </c>
      <c r="C33" s="13"/>
      <c r="D33" s="13"/>
      <c r="E33" s="13"/>
      <c r="F33" s="13"/>
      <c r="G33" s="13"/>
      <c r="H33" s="40"/>
      <c r="I33" s="13">
        <v>800</v>
      </c>
      <c r="J33" s="14"/>
      <c r="K33" s="14"/>
      <c r="L33" s="48"/>
    </row>
    <row r="34" spans="1:12" ht="12.75">
      <c r="A34" s="42" t="s">
        <v>107</v>
      </c>
      <c r="B34" s="13" t="s">
        <v>109</v>
      </c>
      <c r="C34" s="13"/>
      <c r="D34" s="13"/>
      <c r="E34" s="13"/>
      <c r="F34" s="13"/>
      <c r="G34" s="13"/>
      <c r="H34" s="40"/>
      <c r="I34" s="13">
        <v>1800</v>
      </c>
      <c r="J34" s="14"/>
      <c r="K34" s="14"/>
      <c r="L34" s="48"/>
    </row>
    <row r="35" spans="1:12" ht="12.75">
      <c r="A35" s="42" t="s">
        <v>108</v>
      </c>
      <c r="B35" s="13" t="s">
        <v>9</v>
      </c>
      <c r="C35" s="13"/>
      <c r="D35" s="13"/>
      <c r="E35" s="13"/>
      <c r="F35" s="13"/>
      <c r="G35" s="13"/>
      <c r="H35" s="40"/>
      <c r="I35" s="13">
        <v>7000</v>
      </c>
      <c r="J35" s="14"/>
      <c r="K35" s="14"/>
      <c r="L35" s="48"/>
    </row>
    <row r="36" spans="1:12" ht="12.75">
      <c r="A36" s="42" t="s">
        <v>110</v>
      </c>
      <c r="B36" s="13" t="s">
        <v>10</v>
      </c>
      <c r="C36" s="13"/>
      <c r="D36" s="13"/>
      <c r="E36" s="13"/>
      <c r="F36" s="13"/>
      <c r="G36" s="13"/>
      <c r="H36" s="40"/>
      <c r="I36" s="13">
        <v>2400</v>
      </c>
      <c r="J36" s="14"/>
      <c r="K36" s="14"/>
      <c r="L36" s="48"/>
    </row>
    <row r="37" spans="1:12" ht="12.75">
      <c r="A37" s="42" t="s">
        <v>111</v>
      </c>
      <c r="B37" s="13" t="s">
        <v>113</v>
      </c>
      <c r="C37" s="13"/>
      <c r="D37" s="13"/>
      <c r="E37" s="13"/>
      <c r="F37" s="13"/>
      <c r="G37" s="13"/>
      <c r="H37" s="40"/>
      <c r="I37" s="13">
        <v>200</v>
      </c>
      <c r="J37" s="14"/>
      <c r="K37" s="14"/>
      <c r="L37" s="48"/>
    </row>
    <row r="38" spans="1:12" ht="12.75">
      <c r="A38" s="42" t="s">
        <v>112</v>
      </c>
      <c r="B38" s="13" t="s">
        <v>261</v>
      </c>
      <c r="C38" s="13"/>
      <c r="D38" s="13"/>
      <c r="E38" s="13"/>
      <c r="F38" s="13"/>
      <c r="G38" s="13"/>
      <c r="H38" s="40"/>
      <c r="I38" s="13">
        <v>500</v>
      </c>
      <c r="J38" s="14"/>
      <c r="K38" s="14"/>
      <c r="L38" s="48"/>
    </row>
    <row r="39" spans="1:12" ht="12.75">
      <c r="A39" s="42" t="s">
        <v>114</v>
      </c>
      <c r="B39" s="13" t="s">
        <v>300</v>
      </c>
      <c r="C39" s="13"/>
      <c r="D39" s="13"/>
      <c r="E39" s="13"/>
      <c r="F39" s="13"/>
      <c r="G39" s="13"/>
      <c r="H39" s="40"/>
      <c r="I39" s="13">
        <v>0</v>
      </c>
      <c r="J39" s="14"/>
      <c r="K39" s="14"/>
      <c r="L39" s="48"/>
    </row>
    <row r="40" spans="1:12" ht="12.75">
      <c r="A40" s="42" t="s">
        <v>299</v>
      </c>
      <c r="B40" s="13" t="s">
        <v>90</v>
      </c>
      <c r="C40" s="13"/>
      <c r="D40" s="13"/>
      <c r="E40" s="13"/>
      <c r="F40" s="13"/>
      <c r="G40" s="13"/>
      <c r="H40" s="40"/>
      <c r="I40" s="13">
        <f>SUM(I32:I39)</f>
        <v>45700</v>
      </c>
      <c r="J40" s="14"/>
      <c r="K40" s="14"/>
      <c r="L40" s="48"/>
    </row>
    <row r="41" spans="1:12" ht="12.75">
      <c r="A41" s="42"/>
      <c r="B41" s="13"/>
      <c r="C41" s="13"/>
      <c r="D41" s="13"/>
      <c r="E41" s="13"/>
      <c r="F41" s="13"/>
      <c r="G41" s="13"/>
      <c r="H41" s="40"/>
      <c r="I41" s="13"/>
      <c r="J41" s="14"/>
      <c r="K41" s="14"/>
      <c r="L41" s="48"/>
    </row>
    <row r="42" spans="1:12" s="39" customFormat="1" ht="12.75">
      <c r="A42" s="41" t="s">
        <v>115</v>
      </c>
      <c r="B42" s="7" t="s">
        <v>116</v>
      </c>
      <c r="C42" s="7"/>
      <c r="D42" s="7"/>
      <c r="E42" s="7"/>
      <c r="F42" s="7"/>
      <c r="G42" s="7"/>
      <c r="I42" s="7"/>
      <c r="J42" s="38"/>
      <c r="K42" s="38"/>
      <c r="L42" s="48"/>
    </row>
    <row r="43" spans="1:12" ht="12.75">
      <c r="A43" s="42" t="s">
        <v>117</v>
      </c>
      <c r="B43" s="13" t="s">
        <v>277</v>
      </c>
      <c r="C43" s="13"/>
      <c r="D43" s="13"/>
      <c r="E43" s="13"/>
      <c r="F43" s="13"/>
      <c r="G43" s="13"/>
      <c r="H43" s="40"/>
      <c r="I43" s="13">
        <v>400</v>
      </c>
      <c r="J43" s="14"/>
      <c r="K43" s="14"/>
      <c r="L43" s="48"/>
    </row>
    <row r="44" spans="1:12" ht="12.75">
      <c r="A44" s="42" t="s">
        <v>118</v>
      </c>
      <c r="B44" s="13" t="s">
        <v>204</v>
      </c>
      <c r="C44" s="13"/>
      <c r="D44" s="13"/>
      <c r="E44" s="13"/>
      <c r="F44" s="13"/>
      <c r="G44" s="13"/>
      <c r="H44" s="40"/>
      <c r="I44" s="13">
        <v>1000</v>
      </c>
      <c r="J44" s="14"/>
      <c r="K44" s="14"/>
      <c r="L44" s="48"/>
    </row>
    <row r="45" spans="1:12" ht="12.75">
      <c r="A45" s="42" t="s">
        <v>119</v>
      </c>
      <c r="B45" s="13" t="s">
        <v>340</v>
      </c>
      <c r="C45" s="13"/>
      <c r="D45" s="13"/>
      <c r="E45" s="13"/>
      <c r="F45" s="13"/>
      <c r="G45" s="13"/>
      <c r="H45" s="40"/>
      <c r="I45" s="13">
        <v>50</v>
      </c>
      <c r="J45" s="14"/>
      <c r="K45" s="14"/>
      <c r="L45" s="48"/>
    </row>
    <row r="46" spans="1:12" ht="12.75">
      <c r="A46" s="42" t="s">
        <v>120</v>
      </c>
      <c r="B46" s="13" t="s">
        <v>351</v>
      </c>
      <c r="C46" s="13"/>
      <c r="D46" s="13"/>
      <c r="E46" s="13"/>
      <c r="F46" s="13"/>
      <c r="G46" s="13"/>
      <c r="H46" s="40"/>
      <c r="I46" s="13">
        <v>0</v>
      </c>
      <c r="J46" s="14"/>
      <c r="K46" s="14"/>
      <c r="L46" s="48"/>
    </row>
    <row r="47" spans="1:12" ht="12.75">
      <c r="A47" s="42" t="s">
        <v>350</v>
      </c>
      <c r="B47" s="13" t="s">
        <v>90</v>
      </c>
      <c r="C47" s="13"/>
      <c r="D47" s="13"/>
      <c r="E47" s="13"/>
      <c r="F47" s="13"/>
      <c r="G47" s="13"/>
      <c r="H47" s="40"/>
      <c r="I47" s="13">
        <f>SUM(I43:I46)</f>
        <v>1450</v>
      </c>
      <c r="J47" s="14"/>
      <c r="K47" s="14"/>
      <c r="L47" s="48"/>
    </row>
    <row r="48" spans="1:12" ht="12.75">
      <c r="A48" s="42"/>
      <c r="B48" s="13"/>
      <c r="C48" s="13"/>
      <c r="D48" s="13"/>
      <c r="E48" s="13"/>
      <c r="F48" s="13"/>
      <c r="G48" s="13"/>
      <c r="H48" s="40"/>
      <c r="I48" s="13"/>
      <c r="J48" s="14"/>
      <c r="K48" s="14"/>
      <c r="L48" s="48"/>
    </row>
    <row r="49" spans="1:12" ht="12.75">
      <c r="A49" s="42"/>
      <c r="B49" s="13"/>
      <c r="C49" s="13"/>
      <c r="D49" s="13"/>
      <c r="E49" s="13"/>
      <c r="F49" s="13"/>
      <c r="G49" s="13"/>
      <c r="H49" s="40"/>
      <c r="I49" s="13"/>
      <c r="J49" s="14"/>
      <c r="K49" s="14"/>
      <c r="L49" s="48"/>
    </row>
    <row r="50" spans="1:12" ht="12.75">
      <c r="A50" s="42"/>
      <c r="B50" s="13"/>
      <c r="C50" s="13"/>
      <c r="D50" s="13"/>
      <c r="E50" s="13"/>
      <c r="F50" s="13"/>
      <c r="G50" s="13"/>
      <c r="H50" s="40"/>
      <c r="I50" s="13"/>
      <c r="J50" s="14"/>
      <c r="K50" s="14"/>
      <c r="L50" s="48"/>
    </row>
    <row r="51" spans="1:12" ht="12.75">
      <c r="A51" s="42"/>
      <c r="B51" s="13"/>
      <c r="C51" s="13"/>
      <c r="D51" s="13"/>
      <c r="E51" s="13"/>
      <c r="F51" s="13"/>
      <c r="G51" s="13"/>
      <c r="H51" s="40"/>
      <c r="I51" s="13"/>
      <c r="J51" s="14"/>
      <c r="K51" s="14"/>
      <c r="L51" s="48"/>
    </row>
    <row r="52" spans="1:12" ht="12.75">
      <c r="A52" s="42"/>
      <c r="B52" s="13"/>
      <c r="C52" s="13"/>
      <c r="D52" s="13"/>
      <c r="E52" s="13"/>
      <c r="F52" s="13"/>
      <c r="G52" s="13"/>
      <c r="H52" s="40"/>
      <c r="I52" s="13"/>
      <c r="J52" s="14"/>
      <c r="K52" s="14"/>
      <c r="L52" s="48"/>
    </row>
    <row r="53" spans="1:12" ht="12.75">
      <c r="A53" s="42"/>
      <c r="B53" s="13"/>
      <c r="C53" s="13"/>
      <c r="D53" s="13"/>
      <c r="E53" s="13"/>
      <c r="F53" s="13"/>
      <c r="G53" s="13"/>
      <c r="H53" s="40"/>
      <c r="I53" s="13"/>
      <c r="J53" s="14"/>
      <c r="K53" s="14"/>
      <c r="L53" s="48"/>
    </row>
    <row r="54" spans="1:12" ht="12.75">
      <c r="A54" s="42"/>
      <c r="B54" s="13"/>
      <c r="C54" s="13"/>
      <c r="D54" s="13"/>
      <c r="E54" s="13"/>
      <c r="F54" s="13"/>
      <c r="G54" s="13"/>
      <c r="H54" s="40"/>
      <c r="I54" s="13"/>
      <c r="J54" s="14"/>
      <c r="K54" s="14"/>
      <c r="L54" s="48"/>
    </row>
    <row r="55" spans="1:12" s="39" customFormat="1" ht="12.75">
      <c r="A55" s="41" t="s">
        <v>121</v>
      </c>
      <c r="B55" s="7" t="s">
        <v>122</v>
      </c>
      <c r="C55" s="7"/>
      <c r="D55" s="7"/>
      <c r="E55" s="7"/>
      <c r="F55" s="7"/>
      <c r="G55" s="7"/>
      <c r="I55" s="7"/>
      <c r="J55" s="38"/>
      <c r="K55" s="38"/>
      <c r="L55" s="48"/>
    </row>
    <row r="56" spans="1:15" ht="12.75">
      <c r="A56" s="42" t="s">
        <v>123</v>
      </c>
      <c r="B56" s="13" t="s">
        <v>205</v>
      </c>
      <c r="C56" s="13"/>
      <c r="D56" s="13"/>
      <c r="E56" s="13"/>
      <c r="F56" s="13"/>
      <c r="G56" s="13"/>
      <c r="H56" s="40"/>
      <c r="I56" s="13">
        <f>SUM(I57:I58)</f>
        <v>0</v>
      </c>
      <c r="J56" s="14"/>
      <c r="K56" s="14"/>
      <c r="L56" s="48"/>
      <c r="N56" s="13"/>
      <c r="O56" s="13"/>
    </row>
    <row r="57" spans="1:15" ht="12.75">
      <c r="A57" s="42" t="s">
        <v>124</v>
      </c>
      <c r="B57" s="13" t="s">
        <v>206</v>
      </c>
      <c r="C57" s="13"/>
      <c r="D57" s="13"/>
      <c r="E57" s="13"/>
      <c r="F57" s="13"/>
      <c r="G57" s="13"/>
      <c r="H57" s="40"/>
      <c r="I57" s="13">
        <v>0</v>
      </c>
      <c r="J57" s="14"/>
      <c r="K57" s="14"/>
      <c r="L57" s="48"/>
      <c r="N57" s="13"/>
      <c r="O57" s="13"/>
    </row>
    <row r="58" spans="1:15" ht="12.75">
      <c r="A58" s="42" t="s">
        <v>125</v>
      </c>
      <c r="B58" s="13" t="s">
        <v>207</v>
      </c>
      <c r="C58" s="13"/>
      <c r="D58" s="13"/>
      <c r="E58" s="13"/>
      <c r="F58" s="13"/>
      <c r="G58" s="13"/>
      <c r="H58" s="40"/>
      <c r="I58" s="13">
        <v>0</v>
      </c>
      <c r="J58" s="14"/>
      <c r="K58" s="14"/>
      <c r="L58" s="48"/>
      <c r="N58" s="13"/>
      <c r="O58" s="13"/>
    </row>
    <row r="59" spans="1:15" ht="12.75">
      <c r="A59" s="42"/>
      <c r="B59" s="13"/>
      <c r="C59" s="13"/>
      <c r="D59" s="13"/>
      <c r="E59" s="13"/>
      <c r="F59" s="13"/>
      <c r="G59" s="13"/>
      <c r="H59" s="40"/>
      <c r="I59" s="13"/>
      <c r="J59" s="14"/>
      <c r="K59" s="14"/>
      <c r="L59" s="48"/>
      <c r="N59" s="13"/>
      <c r="O59" s="13"/>
    </row>
    <row r="60" spans="1:15" ht="12.75">
      <c r="A60" s="42" t="s">
        <v>126</v>
      </c>
      <c r="B60" s="13" t="s">
        <v>208</v>
      </c>
      <c r="C60" s="13"/>
      <c r="D60" s="13"/>
      <c r="E60" s="13"/>
      <c r="F60" s="13"/>
      <c r="G60" s="13"/>
      <c r="H60" s="40"/>
      <c r="I60" s="13">
        <f>SUM(I61:I65)</f>
        <v>11222</v>
      </c>
      <c r="J60" s="14"/>
      <c r="K60" s="14"/>
      <c r="L60" s="48"/>
      <c r="N60" s="13"/>
      <c r="O60" s="13"/>
    </row>
    <row r="61" spans="1:15" ht="12.75">
      <c r="A61" s="42" t="s">
        <v>127</v>
      </c>
      <c r="B61" s="13" t="s">
        <v>210</v>
      </c>
      <c r="C61" s="13"/>
      <c r="D61" s="13"/>
      <c r="E61" s="13"/>
      <c r="F61" s="13"/>
      <c r="G61" s="13"/>
      <c r="H61" s="40"/>
      <c r="I61" s="13">
        <v>3686</v>
      </c>
      <c r="J61" s="14"/>
      <c r="K61" s="14"/>
      <c r="L61" s="48"/>
      <c r="N61" s="13"/>
      <c r="O61" s="13"/>
    </row>
    <row r="62" spans="1:15" ht="12.75">
      <c r="A62" s="42" t="s">
        <v>128</v>
      </c>
      <c r="B62" s="13" t="s">
        <v>209</v>
      </c>
      <c r="C62" s="13"/>
      <c r="D62" s="13"/>
      <c r="E62" s="13"/>
      <c r="F62" s="13"/>
      <c r="G62" s="13"/>
      <c r="H62" s="40"/>
      <c r="I62" s="13">
        <v>6620</v>
      </c>
      <c r="J62" s="14"/>
      <c r="K62" s="14"/>
      <c r="L62" s="48"/>
      <c r="N62" s="13"/>
      <c r="O62" s="13"/>
    </row>
    <row r="63" spans="1:15" ht="12.75">
      <c r="A63" s="42" t="s">
        <v>211</v>
      </c>
      <c r="B63" s="13" t="s">
        <v>212</v>
      </c>
      <c r="C63" s="13"/>
      <c r="D63" s="13"/>
      <c r="E63" s="13"/>
      <c r="F63" s="13"/>
      <c r="G63" s="13"/>
      <c r="H63" s="40"/>
      <c r="I63" s="13">
        <v>100</v>
      </c>
      <c r="J63" s="14"/>
      <c r="K63" s="14"/>
      <c r="L63" s="48"/>
      <c r="N63" s="13"/>
      <c r="O63" s="13"/>
    </row>
    <row r="64" spans="1:15" ht="12.75">
      <c r="A64" s="42" t="s">
        <v>213</v>
      </c>
      <c r="B64" s="13" t="s">
        <v>214</v>
      </c>
      <c r="C64" s="13"/>
      <c r="D64" s="13"/>
      <c r="E64" s="13"/>
      <c r="F64" s="13"/>
      <c r="G64" s="13"/>
      <c r="H64" s="40"/>
      <c r="I64" s="13">
        <v>3291</v>
      </c>
      <c r="J64" s="14"/>
      <c r="K64" s="14"/>
      <c r="L64" s="48"/>
      <c r="N64" s="13"/>
      <c r="O64" s="13"/>
    </row>
    <row r="65" spans="1:15" ht="12.75">
      <c r="A65" s="42" t="s">
        <v>215</v>
      </c>
      <c r="B65" s="13" t="s">
        <v>216</v>
      </c>
      <c r="C65" s="13"/>
      <c r="D65" s="13"/>
      <c r="E65" s="13"/>
      <c r="F65" s="13"/>
      <c r="G65" s="13"/>
      <c r="H65" s="40"/>
      <c r="I65" s="13">
        <v>-2475</v>
      </c>
      <c r="J65" s="14"/>
      <c r="K65" s="14"/>
      <c r="L65" s="48"/>
      <c r="N65" s="13"/>
      <c r="O65" s="13"/>
    </row>
    <row r="66" spans="1:15" ht="12.75">
      <c r="A66" s="42"/>
      <c r="B66" s="13"/>
      <c r="C66" s="13"/>
      <c r="D66" s="13"/>
      <c r="E66" s="13"/>
      <c r="F66" s="13"/>
      <c r="G66" s="13"/>
      <c r="H66" s="40"/>
      <c r="I66" s="13"/>
      <c r="J66" s="14"/>
      <c r="K66" s="14"/>
      <c r="L66" s="48"/>
      <c r="N66" s="13"/>
      <c r="O66" s="13"/>
    </row>
    <row r="67" spans="1:15" ht="12.75">
      <c r="A67" s="42" t="s">
        <v>129</v>
      </c>
      <c r="B67" s="13" t="s">
        <v>217</v>
      </c>
      <c r="C67" s="13"/>
      <c r="D67" s="13"/>
      <c r="E67" s="13"/>
      <c r="F67" s="13"/>
      <c r="G67" s="13"/>
      <c r="H67" s="40"/>
      <c r="I67" s="13">
        <v>4000</v>
      </c>
      <c r="J67" s="14"/>
      <c r="K67" s="14"/>
      <c r="L67" s="48"/>
      <c r="N67" s="13"/>
      <c r="O67" s="13"/>
    </row>
    <row r="68" spans="1:12" ht="12.75">
      <c r="A68" s="42"/>
      <c r="B68" s="13"/>
      <c r="C68" s="13"/>
      <c r="D68" s="13"/>
      <c r="E68" s="13"/>
      <c r="F68" s="13"/>
      <c r="G68" s="13"/>
      <c r="H68" s="40"/>
      <c r="I68" s="13"/>
      <c r="J68" s="14"/>
      <c r="K68" s="14"/>
      <c r="L68" s="48"/>
    </row>
    <row r="69" spans="1:12" ht="12.75">
      <c r="A69" s="42" t="s">
        <v>130</v>
      </c>
      <c r="B69" s="13" t="s">
        <v>219</v>
      </c>
      <c r="C69" s="13"/>
      <c r="D69" s="13"/>
      <c r="E69" s="13"/>
      <c r="F69" s="13"/>
      <c r="G69" s="13"/>
      <c r="H69" s="40"/>
      <c r="I69" s="13">
        <f>SUM(I70:I71)</f>
        <v>2937</v>
      </c>
      <c r="J69" s="14"/>
      <c r="K69" s="14"/>
      <c r="L69" s="48"/>
    </row>
    <row r="70" spans="1:12" ht="12.75">
      <c r="A70" s="42" t="s">
        <v>131</v>
      </c>
      <c r="B70" s="13" t="s">
        <v>218</v>
      </c>
      <c r="C70" s="13"/>
      <c r="D70" s="13"/>
      <c r="E70" s="13"/>
      <c r="F70" s="13"/>
      <c r="G70" s="13"/>
      <c r="H70" s="40"/>
      <c r="I70" s="13">
        <v>940</v>
      </c>
      <c r="J70" s="14"/>
      <c r="K70" s="14"/>
      <c r="L70" s="48"/>
    </row>
    <row r="71" spans="1:12" ht="12.75">
      <c r="A71" s="42" t="s">
        <v>132</v>
      </c>
      <c r="B71" s="13" t="s">
        <v>11</v>
      </c>
      <c r="C71" s="13"/>
      <c r="D71" s="13"/>
      <c r="E71" s="13"/>
      <c r="F71" s="13"/>
      <c r="G71" s="13"/>
      <c r="H71" s="40"/>
      <c r="I71" s="13">
        <v>1997</v>
      </c>
      <c r="J71" s="14"/>
      <c r="K71" s="14"/>
      <c r="L71" s="48"/>
    </row>
    <row r="72" spans="1:12" ht="12.75">
      <c r="A72" s="42"/>
      <c r="B72" s="13"/>
      <c r="C72" s="13"/>
      <c r="D72" s="13"/>
      <c r="E72" s="13"/>
      <c r="F72" s="13"/>
      <c r="G72" s="13"/>
      <c r="H72" s="40"/>
      <c r="I72" s="13"/>
      <c r="J72" s="14"/>
      <c r="K72" s="14"/>
      <c r="L72" s="48"/>
    </row>
    <row r="73" spans="1:12" ht="12.75">
      <c r="A73" s="42" t="s">
        <v>133</v>
      </c>
      <c r="B73" s="13" t="s">
        <v>262</v>
      </c>
      <c r="C73" s="13"/>
      <c r="D73" s="13"/>
      <c r="E73" s="13"/>
      <c r="F73" s="13"/>
      <c r="G73" s="13"/>
      <c r="H73" s="40"/>
      <c r="I73" s="13">
        <v>652</v>
      </c>
      <c r="J73" s="14"/>
      <c r="K73" s="14"/>
      <c r="L73" s="48"/>
    </row>
    <row r="74" spans="1:12" ht="12.75">
      <c r="A74" s="42" t="s">
        <v>263</v>
      </c>
      <c r="B74" s="13" t="s">
        <v>264</v>
      </c>
      <c r="C74" s="13"/>
      <c r="D74" s="13"/>
      <c r="E74" s="13"/>
      <c r="F74" s="13"/>
      <c r="G74" s="13"/>
      <c r="H74" s="40"/>
      <c r="I74" s="13">
        <v>2297</v>
      </c>
      <c r="J74" s="14"/>
      <c r="K74" s="14"/>
      <c r="L74" s="48"/>
    </row>
    <row r="75" spans="1:12" ht="12.75">
      <c r="A75" s="42" t="s">
        <v>301</v>
      </c>
      <c r="B75" s="13" t="s">
        <v>309</v>
      </c>
      <c r="C75" s="13"/>
      <c r="D75" s="13"/>
      <c r="E75" s="13"/>
      <c r="F75" s="13"/>
      <c r="G75" s="13"/>
      <c r="H75" s="40"/>
      <c r="I75" s="13">
        <v>0</v>
      </c>
      <c r="J75" s="14"/>
      <c r="K75" s="14"/>
      <c r="L75" s="48"/>
    </row>
    <row r="76" spans="1:12" ht="12.75">
      <c r="A76" s="42" t="s">
        <v>302</v>
      </c>
      <c r="B76" s="13" t="s">
        <v>306</v>
      </c>
      <c r="C76" s="13"/>
      <c r="D76" s="13"/>
      <c r="E76" s="13"/>
      <c r="F76" s="13"/>
      <c r="G76" s="13"/>
      <c r="H76" s="40"/>
      <c r="I76" s="13">
        <v>0</v>
      </c>
      <c r="J76" s="14"/>
      <c r="K76" s="14"/>
      <c r="L76" s="48"/>
    </row>
    <row r="77" spans="1:12" ht="12.75">
      <c r="A77" s="42" t="s">
        <v>304</v>
      </c>
      <c r="B77" s="13" t="s">
        <v>307</v>
      </c>
      <c r="C77" s="13"/>
      <c r="D77" s="13"/>
      <c r="E77" s="13"/>
      <c r="F77" s="13"/>
      <c r="G77" s="13"/>
      <c r="H77" s="40"/>
      <c r="I77" s="13">
        <v>0</v>
      </c>
      <c r="J77" s="14"/>
      <c r="K77" s="14"/>
      <c r="L77" s="48"/>
    </row>
    <row r="78" spans="1:12" ht="12.75">
      <c r="A78" s="42" t="s">
        <v>305</v>
      </c>
      <c r="B78" s="13" t="s">
        <v>90</v>
      </c>
      <c r="C78" s="13"/>
      <c r="D78" s="13"/>
      <c r="E78" s="13"/>
      <c r="F78" s="13"/>
      <c r="G78" s="13"/>
      <c r="H78" s="40"/>
      <c r="I78" s="14">
        <f>SUM(I56+I60+I67+I69+I73+I74+I76+I79+I77)</f>
        <v>21108</v>
      </c>
      <c r="J78" s="14"/>
      <c r="K78" s="14"/>
      <c r="L78" s="48"/>
    </row>
    <row r="79" spans="1:12" ht="12.75">
      <c r="A79" s="42" t="s">
        <v>308</v>
      </c>
      <c r="B79" s="13" t="s">
        <v>303</v>
      </c>
      <c r="C79" s="13"/>
      <c r="D79" s="13"/>
      <c r="E79" s="13"/>
      <c r="F79" s="13"/>
      <c r="G79" s="13"/>
      <c r="H79" s="40"/>
      <c r="I79" s="13">
        <v>0</v>
      </c>
      <c r="J79" s="14"/>
      <c r="K79" s="14"/>
      <c r="L79" s="48"/>
    </row>
    <row r="80" spans="1:12" ht="12.75">
      <c r="A80" s="42" t="s">
        <v>343</v>
      </c>
      <c r="B80" s="13" t="s">
        <v>344</v>
      </c>
      <c r="C80" s="13"/>
      <c r="D80" s="13"/>
      <c r="E80" s="13"/>
      <c r="F80" s="13"/>
      <c r="G80" s="13"/>
      <c r="H80" s="40"/>
      <c r="I80" s="13">
        <v>0</v>
      </c>
      <c r="J80" s="14"/>
      <c r="K80" s="14"/>
      <c r="L80" s="48"/>
    </row>
    <row r="81" spans="1:12" ht="12.75">
      <c r="A81" s="42"/>
      <c r="B81" s="13"/>
      <c r="C81" s="13"/>
      <c r="D81" s="13"/>
      <c r="E81" s="13"/>
      <c r="F81" s="13"/>
      <c r="G81" s="13"/>
      <c r="H81" s="40"/>
      <c r="I81" s="14"/>
      <c r="J81" s="14"/>
      <c r="K81" s="14"/>
      <c r="L81" s="48"/>
    </row>
    <row r="82" spans="1:12" s="39" customFormat="1" ht="12.75">
      <c r="A82" s="41" t="s">
        <v>134</v>
      </c>
      <c r="B82" s="7" t="s">
        <v>122</v>
      </c>
      <c r="C82" s="7"/>
      <c r="D82" s="7"/>
      <c r="E82" s="7"/>
      <c r="F82" s="7"/>
      <c r="G82" s="7"/>
      <c r="I82" s="38"/>
      <c r="J82" s="38"/>
      <c r="K82" s="38"/>
      <c r="L82" s="48"/>
    </row>
    <row r="83" spans="1:12" ht="12.75">
      <c r="A83" s="42" t="s">
        <v>135</v>
      </c>
      <c r="B83" s="13" t="s">
        <v>281</v>
      </c>
      <c r="C83" s="13"/>
      <c r="D83" s="13"/>
      <c r="E83" s="13"/>
      <c r="F83" s="13"/>
      <c r="G83" s="13"/>
      <c r="H83" s="40"/>
      <c r="I83" s="14">
        <v>0</v>
      </c>
      <c r="J83" s="14"/>
      <c r="K83" s="14"/>
      <c r="L83" s="48"/>
    </row>
    <row r="84" spans="1:12" ht="12.75">
      <c r="A84" s="42" t="s">
        <v>136</v>
      </c>
      <c r="B84" s="13" t="s">
        <v>90</v>
      </c>
      <c r="C84" s="13"/>
      <c r="D84" s="13"/>
      <c r="E84" s="13"/>
      <c r="F84" s="13"/>
      <c r="G84" s="13"/>
      <c r="H84" s="40"/>
      <c r="I84" s="14">
        <f>SUM(I83)</f>
        <v>0</v>
      </c>
      <c r="J84" s="14"/>
      <c r="K84" s="14"/>
      <c r="L84" s="48"/>
    </row>
    <row r="85" spans="2:12" ht="12.75">
      <c r="B85" s="13"/>
      <c r="C85" s="13"/>
      <c r="D85" s="13"/>
      <c r="E85" s="13"/>
      <c r="F85" s="13"/>
      <c r="G85" s="13"/>
      <c r="I85" s="13"/>
      <c r="J85" s="14"/>
      <c r="K85" s="14"/>
      <c r="L85" s="48"/>
    </row>
    <row r="86" spans="1:12" s="39" customFormat="1" ht="12.75">
      <c r="A86" s="41" t="s">
        <v>137</v>
      </c>
      <c r="B86" s="7" t="s">
        <v>141</v>
      </c>
      <c r="C86" s="7"/>
      <c r="D86" s="7"/>
      <c r="E86" s="7"/>
      <c r="F86" s="7"/>
      <c r="G86" s="7"/>
      <c r="I86" s="7"/>
      <c r="J86" s="38"/>
      <c r="K86" s="38"/>
      <c r="L86" s="48"/>
    </row>
    <row r="87" spans="1:12" ht="12.75">
      <c r="A87" s="42" t="s">
        <v>138</v>
      </c>
      <c r="B87" s="13" t="s">
        <v>143</v>
      </c>
      <c r="C87" s="13"/>
      <c r="D87" s="13"/>
      <c r="E87" s="13"/>
      <c r="F87" s="13"/>
      <c r="G87" s="13"/>
      <c r="H87" s="40"/>
      <c r="I87" s="13">
        <v>0</v>
      </c>
      <c r="J87" s="14"/>
      <c r="K87" s="14"/>
      <c r="L87" s="48"/>
    </row>
    <row r="88" spans="1:12" ht="12.75">
      <c r="A88" s="42" t="s">
        <v>139</v>
      </c>
      <c r="B88" s="13" t="s">
        <v>90</v>
      </c>
      <c r="C88" s="13"/>
      <c r="D88" s="13"/>
      <c r="E88" s="13"/>
      <c r="F88" s="13"/>
      <c r="G88" s="13"/>
      <c r="H88" s="40"/>
      <c r="I88" s="13">
        <f>SUM(I87)</f>
        <v>0</v>
      </c>
      <c r="J88" s="14"/>
      <c r="K88" s="14"/>
      <c r="L88" s="48"/>
    </row>
    <row r="89" spans="1:12" ht="12.75">
      <c r="A89" s="42"/>
      <c r="B89" s="13"/>
      <c r="C89" s="13"/>
      <c r="D89" s="13"/>
      <c r="E89" s="13"/>
      <c r="F89" s="13"/>
      <c r="G89" s="13"/>
      <c r="H89" s="40"/>
      <c r="I89" s="13"/>
      <c r="J89" s="14"/>
      <c r="K89" s="14"/>
      <c r="L89" s="48"/>
    </row>
    <row r="90" spans="1:12" s="39" customFormat="1" ht="12.75">
      <c r="A90" s="41" t="s">
        <v>140</v>
      </c>
      <c r="B90" s="7" t="s">
        <v>146</v>
      </c>
      <c r="C90" s="7"/>
      <c r="D90" s="7"/>
      <c r="E90" s="7"/>
      <c r="F90" s="7"/>
      <c r="G90" s="7"/>
      <c r="I90" s="7"/>
      <c r="J90" s="38"/>
      <c r="K90" s="38"/>
      <c r="L90" s="48"/>
    </row>
    <row r="91" spans="1:12" ht="12.75">
      <c r="A91" s="42" t="s">
        <v>142</v>
      </c>
      <c r="B91" s="13" t="s">
        <v>148</v>
      </c>
      <c r="C91" s="13"/>
      <c r="D91" s="13"/>
      <c r="E91" s="13"/>
      <c r="F91" s="13"/>
      <c r="G91" s="13"/>
      <c r="H91" s="40"/>
      <c r="I91" s="13">
        <v>0</v>
      </c>
      <c r="J91" s="14"/>
      <c r="K91" s="14"/>
      <c r="L91" s="48"/>
    </row>
    <row r="92" spans="1:12" ht="12.75">
      <c r="A92" s="42" t="s">
        <v>144</v>
      </c>
      <c r="B92" s="13" t="s">
        <v>90</v>
      </c>
      <c r="C92" s="13"/>
      <c r="D92" s="13"/>
      <c r="E92" s="13"/>
      <c r="F92" s="13"/>
      <c r="G92" s="13"/>
      <c r="H92" s="40"/>
      <c r="I92" s="13">
        <f>SUM(I91)</f>
        <v>0</v>
      </c>
      <c r="J92" s="14"/>
      <c r="K92" s="14"/>
      <c r="L92" s="48"/>
    </row>
    <row r="93" spans="1:12" ht="12.75">
      <c r="A93" s="42"/>
      <c r="B93" s="13"/>
      <c r="C93" s="13"/>
      <c r="D93" s="13"/>
      <c r="E93" s="13"/>
      <c r="F93" s="13"/>
      <c r="G93" s="13"/>
      <c r="H93" s="40"/>
      <c r="I93" s="13"/>
      <c r="J93" s="14"/>
      <c r="K93" s="14"/>
      <c r="L93" s="48"/>
    </row>
    <row r="94" spans="1:12" s="39" customFormat="1" ht="12.75">
      <c r="A94" s="41" t="s">
        <v>145</v>
      </c>
      <c r="B94" s="41" t="s">
        <v>151</v>
      </c>
      <c r="C94" s="7"/>
      <c r="D94" s="7"/>
      <c r="E94" s="7"/>
      <c r="F94" s="7"/>
      <c r="G94" s="7"/>
      <c r="I94" s="7"/>
      <c r="J94" s="38"/>
      <c r="K94" s="38"/>
      <c r="L94" s="48"/>
    </row>
    <row r="95" spans="1:12" ht="12.75">
      <c r="A95" s="42" t="s">
        <v>147</v>
      </c>
      <c r="B95" s="13" t="s">
        <v>153</v>
      </c>
      <c r="C95" s="13"/>
      <c r="D95" s="13"/>
      <c r="E95" s="13"/>
      <c r="F95" s="13"/>
      <c r="G95" s="13"/>
      <c r="H95" s="40"/>
      <c r="I95" s="13">
        <v>0</v>
      </c>
      <c r="J95" s="14"/>
      <c r="K95" s="14"/>
      <c r="L95" s="48"/>
    </row>
    <row r="96" spans="1:12" ht="12.75">
      <c r="A96" s="42" t="s">
        <v>149</v>
      </c>
      <c r="B96" s="13" t="s">
        <v>90</v>
      </c>
      <c r="C96" s="13"/>
      <c r="D96" s="13"/>
      <c r="E96" s="13"/>
      <c r="F96" s="13"/>
      <c r="G96" s="13"/>
      <c r="H96" s="40"/>
      <c r="I96" s="13">
        <f>SUM(I95)</f>
        <v>0</v>
      </c>
      <c r="J96" s="14"/>
      <c r="K96" s="14"/>
      <c r="L96" s="48"/>
    </row>
    <row r="97" spans="1:12" ht="12.75">
      <c r="A97" s="42"/>
      <c r="B97" s="13"/>
      <c r="C97" s="13"/>
      <c r="D97" s="13"/>
      <c r="E97" s="13"/>
      <c r="F97" s="13"/>
      <c r="G97" s="13"/>
      <c r="H97" s="40"/>
      <c r="I97" s="13"/>
      <c r="J97" s="14"/>
      <c r="K97" s="14"/>
      <c r="L97" s="48"/>
    </row>
    <row r="98" spans="1:12" s="7" customFormat="1" ht="11.25">
      <c r="A98" s="41" t="s">
        <v>150</v>
      </c>
      <c r="B98" s="41" t="s">
        <v>156</v>
      </c>
      <c r="J98" s="38"/>
      <c r="K98" s="38"/>
      <c r="L98" s="48"/>
    </row>
    <row r="99" spans="1:12" ht="12.75">
      <c r="A99" s="42" t="s">
        <v>152</v>
      </c>
      <c r="B99" s="13" t="s">
        <v>148</v>
      </c>
      <c r="C99" s="13"/>
      <c r="D99" s="13"/>
      <c r="E99" s="13"/>
      <c r="F99" s="13"/>
      <c r="G99" s="13"/>
      <c r="H99" s="40"/>
      <c r="I99" s="13">
        <v>1500</v>
      </c>
      <c r="J99" s="14"/>
      <c r="K99" s="14"/>
      <c r="L99" s="48"/>
    </row>
    <row r="100" spans="1:12" ht="12.75">
      <c r="A100" s="42" t="s">
        <v>154</v>
      </c>
      <c r="B100" s="13" t="s">
        <v>289</v>
      </c>
      <c r="C100" s="13"/>
      <c r="D100" s="13"/>
      <c r="E100" s="13"/>
      <c r="F100" s="13"/>
      <c r="G100" s="13"/>
      <c r="H100" s="40"/>
      <c r="I100" s="13">
        <v>0</v>
      </c>
      <c r="J100" s="14"/>
      <c r="K100" s="14"/>
      <c r="L100" s="48"/>
    </row>
    <row r="101" spans="1:12" ht="12.75">
      <c r="A101" s="42" t="s">
        <v>288</v>
      </c>
      <c r="B101" s="13" t="s">
        <v>90</v>
      </c>
      <c r="C101" s="13"/>
      <c r="D101" s="13"/>
      <c r="E101" s="13"/>
      <c r="F101" s="13"/>
      <c r="G101" s="13"/>
      <c r="H101" s="40"/>
      <c r="I101" s="13">
        <f>SUM(I99:I100)</f>
        <v>1500</v>
      </c>
      <c r="J101" s="14"/>
      <c r="K101" s="14"/>
      <c r="L101" s="48"/>
    </row>
    <row r="102" spans="1:12" ht="12.75">
      <c r="A102" s="42"/>
      <c r="B102" s="13"/>
      <c r="C102" s="13"/>
      <c r="D102" s="13"/>
      <c r="E102" s="13"/>
      <c r="F102" s="13"/>
      <c r="G102" s="13"/>
      <c r="H102" s="40"/>
      <c r="I102" s="13"/>
      <c r="J102" s="14"/>
      <c r="K102" s="14"/>
      <c r="L102" s="48"/>
    </row>
    <row r="103" spans="1:12" s="39" customFormat="1" ht="12.75">
      <c r="A103" s="41" t="s">
        <v>155</v>
      </c>
      <c r="B103" s="7" t="s">
        <v>160</v>
      </c>
      <c r="C103" s="7"/>
      <c r="D103" s="7"/>
      <c r="E103" s="7"/>
      <c r="F103" s="7"/>
      <c r="G103" s="7"/>
      <c r="I103" s="7"/>
      <c r="J103" s="38"/>
      <c r="K103" s="38"/>
      <c r="L103" s="48"/>
    </row>
    <row r="104" spans="1:12" ht="12.75">
      <c r="A104" s="42" t="s">
        <v>157</v>
      </c>
      <c r="B104" s="13" t="s">
        <v>148</v>
      </c>
      <c r="C104" s="13"/>
      <c r="D104" s="13"/>
      <c r="E104" s="13"/>
      <c r="F104" s="13"/>
      <c r="G104" s="13"/>
      <c r="H104" s="40"/>
      <c r="I104" s="13">
        <v>500</v>
      </c>
      <c r="J104" s="14"/>
      <c r="K104" s="14"/>
      <c r="L104" s="48"/>
    </row>
    <row r="105" spans="1:12" ht="12.75">
      <c r="A105" s="42" t="s">
        <v>158</v>
      </c>
      <c r="B105" s="13" t="s">
        <v>90</v>
      </c>
      <c r="C105" s="13"/>
      <c r="D105" s="13"/>
      <c r="E105" s="13"/>
      <c r="F105" s="13"/>
      <c r="G105" s="13"/>
      <c r="H105" s="40"/>
      <c r="I105" s="13">
        <f>SUM(I104)</f>
        <v>500</v>
      </c>
      <c r="J105" s="14"/>
      <c r="K105" s="14"/>
      <c r="L105" s="48"/>
    </row>
    <row r="106" spans="1:12" ht="12.75">
      <c r="A106" s="42"/>
      <c r="B106" s="13"/>
      <c r="C106" s="13"/>
      <c r="D106" s="13"/>
      <c r="E106" s="13"/>
      <c r="F106" s="13"/>
      <c r="G106" s="13"/>
      <c r="H106" s="40"/>
      <c r="I106" s="13"/>
      <c r="J106" s="14"/>
      <c r="K106" s="14"/>
      <c r="L106" s="48"/>
    </row>
    <row r="107" spans="1:12" s="39" customFormat="1" ht="12.75">
      <c r="A107" s="41" t="s">
        <v>159</v>
      </c>
      <c r="B107" s="7" t="s">
        <v>164</v>
      </c>
      <c r="C107" s="7"/>
      <c r="D107" s="7"/>
      <c r="E107" s="7"/>
      <c r="F107" s="7"/>
      <c r="G107" s="7"/>
      <c r="I107" s="7"/>
      <c r="J107" s="38"/>
      <c r="K107" s="38"/>
      <c r="L107" s="48"/>
    </row>
    <row r="108" spans="1:12" ht="12.75">
      <c r="A108" s="42" t="s">
        <v>161</v>
      </c>
      <c r="B108" s="13" t="s">
        <v>221</v>
      </c>
      <c r="C108" s="13"/>
      <c r="D108" s="13"/>
      <c r="E108" s="13"/>
      <c r="F108" s="13"/>
      <c r="G108" s="13"/>
      <c r="H108" s="40"/>
      <c r="I108" s="13">
        <v>50</v>
      </c>
      <c r="J108" s="14"/>
      <c r="K108" s="14"/>
      <c r="L108" s="48"/>
    </row>
    <row r="109" spans="1:12" ht="12.75">
      <c r="A109" s="42" t="s">
        <v>162</v>
      </c>
      <c r="B109" s="13" t="s">
        <v>90</v>
      </c>
      <c r="C109" s="13"/>
      <c r="D109" s="13"/>
      <c r="E109" s="13"/>
      <c r="F109" s="13"/>
      <c r="G109" s="13"/>
      <c r="H109" s="40"/>
      <c r="I109" s="13">
        <f>SUM(I108)</f>
        <v>50</v>
      </c>
      <c r="J109" s="14"/>
      <c r="K109" s="14"/>
      <c r="L109" s="48"/>
    </row>
    <row r="110" spans="1:12" ht="12.75">
      <c r="A110" s="42"/>
      <c r="B110" s="13"/>
      <c r="C110" s="13"/>
      <c r="D110" s="13"/>
      <c r="E110" s="13"/>
      <c r="F110" s="13"/>
      <c r="G110" s="13"/>
      <c r="H110" s="40"/>
      <c r="I110" s="13"/>
      <c r="J110" s="14"/>
      <c r="K110" s="14"/>
      <c r="L110" s="48"/>
    </row>
    <row r="111" spans="1:12" s="39" customFormat="1" ht="12.75">
      <c r="A111" s="41" t="s">
        <v>163</v>
      </c>
      <c r="B111" s="7" t="s">
        <v>266</v>
      </c>
      <c r="C111" s="7"/>
      <c r="D111" s="7"/>
      <c r="E111" s="7"/>
      <c r="F111" s="7"/>
      <c r="G111" s="7"/>
      <c r="I111" s="7"/>
      <c r="J111" s="38"/>
      <c r="K111" s="38"/>
      <c r="L111" s="48"/>
    </row>
    <row r="112" spans="1:12" ht="12.75">
      <c r="A112" s="42" t="s">
        <v>165</v>
      </c>
      <c r="B112" s="13" t="s">
        <v>267</v>
      </c>
      <c r="C112" s="13"/>
      <c r="D112" s="13"/>
      <c r="E112" s="13"/>
      <c r="F112" s="13"/>
      <c r="G112" s="13"/>
      <c r="H112" s="40"/>
      <c r="I112" s="15">
        <v>20000</v>
      </c>
      <c r="J112" s="49"/>
      <c r="K112" s="49"/>
      <c r="L112" s="48"/>
    </row>
    <row r="113" spans="1:12" ht="12.75">
      <c r="A113" s="42" t="s">
        <v>166</v>
      </c>
      <c r="B113" s="13" t="s">
        <v>268</v>
      </c>
      <c r="C113" s="13"/>
      <c r="D113" s="13"/>
      <c r="E113" s="13"/>
      <c r="F113" s="13"/>
      <c r="G113" s="13"/>
      <c r="I113" s="13">
        <v>7000</v>
      </c>
      <c r="J113" s="14"/>
      <c r="K113" s="14"/>
      <c r="L113" s="48"/>
    </row>
    <row r="114" spans="1:12" ht="12.75">
      <c r="A114" s="42" t="s">
        <v>269</v>
      </c>
      <c r="B114" s="13" t="s">
        <v>279</v>
      </c>
      <c r="C114" s="13"/>
      <c r="D114" s="13"/>
      <c r="E114" s="13"/>
      <c r="F114" s="13"/>
      <c r="G114" s="13"/>
      <c r="I114" s="13">
        <v>5400</v>
      </c>
      <c r="J114" s="14"/>
      <c r="K114" s="14"/>
      <c r="L114" s="48"/>
    </row>
    <row r="115" spans="1:12" ht="12.75">
      <c r="A115" s="42" t="s">
        <v>280</v>
      </c>
      <c r="B115" s="13" t="s">
        <v>90</v>
      </c>
      <c r="C115" s="13"/>
      <c r="D115" s="13"/>
      <c r="E115" s="13"/>
      <c r="F115" s="13"/>
      <c r="G115" s="13"/>
      <c r="I115" s="13">
        <f>SUM(I112:I114)</f>
        <v>32400</v>
      </c>
      <c r="J115" s="14"/>
      <c r="K115" s="14"/>
      <c r="L115" s="48"/>
    </row>
    <row r="116" spans="1:12" ht="12.75">
      <c r="A116" s="42"/>
      <c r="B116" s="13"/>
      <c r="C116" s="13"/>
      <c r="D116" s="13"/>
      <c r="E116" s="13"/>
      <c r="F116" s="13"/>
      <c r="G116" s="13"/>
      <c r="I116" s="13"/>
      <c r="J116" s="14"/>
      <c r="K116" s="14"/>
      <c r="L116" s="48"/>
    </row>
    <row r="117" spans="1:12" s="39" customFormat="1" ht="12.75">
      <c r="A117" s="41" t="s">
        <v>320</v>
      </c>
      <c r="B117" s="7" t="s">
        <v>321</v>
      </c>
      <c r="C117" s="7"/>
      <c r="D117" s="7"/>
      <c r="E117" s="7"/>
      <c r="F117" s="7"/>
      <c r="G117" s="7"/>
      <c r="I117" s="7"/>
      <c r="J117" s="38"/>
      <c r="K117" s="38"/>
      <c r="L117" s="48"/>
    </row>
    <row r="118" spans="1:12" ht="12.75">
      <c r="A118" s="42" t="s">
        <v>322</v>
      </c>
      <c r="B118" s="13" t="s">
        <v>7</v>
      </c>
      <c r="C118" s="13"/>
      <c r="D118" s="13"/>
      <c r="E118" s="13"/>
      <c r="F118" s="13"/>
      <c r="G118" s="13"/>
      <c r="I118" s="13">
        <v>50</v>
      </c>
      <c r="J118" s="14"/>
      <c r="K118" s="14"/>
      <c r="L118" s="48"/>
    </row>
    <row r="119" spans="1:12" ht="12.75">
      <c r="A119" s="42" t="s">
        <v>323</v>
      </c>
      <c r="B119" s="13" t="s">
        <v>90</v>
      </c>
      <c r="C119" s="13"/>
      <c r="D119" s="13"/>
      <c r="E119" s="13"/>
      <c r="F119" s="13"/>
      <c r="G119" s="13"/>
      <c r="I119" s="13">
        <f>SUM(I118)</f>
        <v>50</v>
      </c>
      <c r="J119" s="14"/>
      <c r="K119" s="14"/>
      <c r="L119" s="48"/>
    </row>
    <row r="120" spans="1:12" ht="12.75">
      <c r="A120" s="42"/>
      <c r="B120" s="13"/>
      <c r="C120" s="13"/>
      <c r="D120" s="13"/>
      <c r="E120" s="13"/>
      <c r="F120" s="13"/>
      <c r="G120" s="13"/>
      <c r="I120" s="13"/>
      <c r="J120" s="14"/>
      <c r="K120" s="14"/>
      <c r="L120" s="48"/>
    </row>
    <row r="121" spans="1:12" ht="12.75">
      <c r="A121" s="42" t="s">
        <v>346</v>
      </c>
      <c r="B121" s="13" t="s">
        <v>345</v>
      </c>
      <c r="C121" s="13"/>
      <c r="D121" s="13"/>
      <c r="E121" s="13"/>
      <c r="F121" s="13"/>
      <c r="G121" s="13"/>
      <c r="I121" s="13">
        <v>0</v>
      </c>
      <c r="J121" s="14"/>
      <c r="K121" s="14"/>
      <c r="L121" s="48"/>
    </row>
    <row r="122" spans="1:12" ht="12.75">
      <c r="A122" s="42"/>
      <c r="I122" s="13"/>
      <c r="J122" s="14"/>
      <c r="K122" s="14"/>
      <c r="L122" s="48"/>
    </row>
    <row r="123" spans="1:12" ht="23.25" customHeight="1">
      <c r="A123" s="44" t="s">
        <v>12</v>
      </c>
      <c r="I123" s="13">
        <f>SUM(I10+I15+I29+I40+I47+I78+I84+I88+I92+I96+I101+I105+I109+I115+I119)</f>
        <v>262020</v>
      </c>
      <c r="J123" s="14"/>
      <c r="K123" s="14"/>
      <c r="L123" s="48"/>
    </row>
  </sheetData>
  <mergeCells count="2"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1"/>
  <sheetViews>
    <sheetView zoomScaleSheetLayoutView="100" workbookViewId="0" topLeftCell="A1">
      <selection activeCell="L13" sqref="L13"/>
    </sheetView>
  </sheetViews>
  <sheetFormatPr defaultColWidth="9.140625" defaultRowHeight="12.75"/>
  <cols>
    <col min="1" max="1" width="1.1484375" style="10" customWidth="1"/>
    <col min="2" max="2" width="3.421875" style="1" customWidth="1"/>
    <col min="3" max="4" width="2.140625" style="1" customWidth="1"/>
    <col min="5" max="5" width="38.00390625" style="1" customWidth="1"/>
    <col min="6" max="6" width="15.421875" style="1" customWidth="1"/>
    <col min="7" max="7" width="15.421875" style="12" customWidth="1"/>
    <col min="8" max="8" width="13.140625" style="45" customWidth="1"/>
    <col min="9" max="9" width="14.421875" style="45" customWidth="1"/>
    <col min="10" max="10" width="12.8515625" style="45" customWidth="1"/>
    <col min="11" max="16384" width="9.140625" style="12" customWidth="1"/>
  </cols>
  <sheetData>
    <row r="1" spans="1:7" ht="24" customHeight="1">
      <c r="A1" s="71"/>
      <c r="B1" s="71"/>
      <c r="C1" s="71"/>
      <c r="D1" s="71"/>
      <c r="E1" s="71"/>
      <c r="F1" s="71"/>
      <c r="G1" s="71"/>
    </row>
    <row r="2" spans="1:7" ht="12.75">
      <c r="A2" s="74" t="s">
        <v>225</v>
      </c>
      <c r="B2" s="74"/>
      <c r="C2" s="74"/>
      <c r="D2" s="74"/>
      <c r="E2" s="74"/>
      <c r="F2" s="74"/>
      <c r="G2" s="16"/>
    </row>
    <row r="3" spans="1:7" ht="12.75">
      <c r="A3" s="74" t="s">
        <v>353</v>
      </c>
      <c r="B3" s="74"/>
      <c r="C3" s="74"/>
      <c r="D3" s="74"/>
      <c r="E3" s="74"/>
      <c r="F3" s="74"/>
      <c r="G3" s="16"/>
    </row>
    <row r="4" spans="1:7" ht="12.75">
      <c r="A4" s="74" t="s">
        <v>76</v>
      </c>
      <c r="B4" s="74"/>
      <c r="C4" s="74"/>
      <c r="D4" s="74"/>
      <c r="E4" s="74"/>
      <c r="F4" s="74"/>
      <c r="G4" s="16"/>
    </row>
    <row r="5" spans="1:7" ht="4.5" customHeight="1" thickBot="1">
      <c r="A5" s="17"/>
      <c r="B5" s="17"/>
      <c r="C5" s="17"/>
      <c r="D5" s="17"/>
      <c r="E5" s="17"/>
      <c r="F5" s="17"/>
      <c r="G5" s="16"/>
    </row>
    <row r="6" spans="1:10" ht="27.75" customHeight="1">
      <c r="A6" s="77" t="s">
        <v>77</v>
      </c>
      <c r="B6" s="77"/>
      <c r="C6" s="77"/>
      <c r="D6" s="77"/>
      <c r="E6" s="77"/>
      <c r="F6" s="76" t="s">
        <v>75</v>
      </c>
      <c r="G6" s="65" t="s">
        <v>291</v>
      </c>
      <c r="H6" s="54"/>
      <c r="I6" s="78"/>
      <c r="J6" s="80"/>
    </row>
    <row r="7" spans="1:10" s="45" customFormat="1" ht="45" customHeight="1">
      <c r="A7" s="77"/>
      <c r="B7" s="77"/>
      <c r="C7" s="77"/>
      <c r="D7" s="77"/>
      <c r="E7" s="77"/>
      <c r="F7" s="76"/>
      <c r="G7" s="66" t="s">
        <v>292</v>
      </c>
      <c r="H7" s="53"/>
      <c r="I7" s="79"/>
      <c r="J7" s="81"/>
    </row>
    <row r="8" spans="2:10" ht="12.75">
      <c r="B8" s="18" t="s">
        <v>167</v>
      </c>
      <c r="C8" s="18"/>
      <c r="D8" s="18"/>
      <c r="E8" s="18"/>
      <c r="F8" s="18"/>
      <c r="G8" s="19">
        <f>SUM(G9+G27+G31+G34+G37+G40+G43+G72+G87+G88)</f>
        <v>143747</v>
      </c>
      <c r="H8" s="55"/>
      <c r="I8" s="55"/>
      <c r="J8" s="56"/>
    </row>
    <row r="9" spans="3:10" ht="12.75">
      <c r="C9" s="1" t="s">
        <v>0</v>
      </c>
      <c r="G9" s="20">
        <f>SUM(G10:G26)</f>
        <v>2574</v>
      </c>
      <c r="H9" s="29"/>
      <c r="I9" s="29"/>
      <c r="J9" s="56"/>
    </row>
    <row r="10" spans="4:10" ht="12.75">
      <c r="D10" s="1" t="s">
        <v>79</v>
      </c>
      <c r="G10" s="11">
        <v>1980</v>
      </c>
      <c r="H10" s="57"/>
      <c r="I10" s="57"/>
      <c r="J10" s="56"/>
    </row>
    <row r="11" spans="4:10" ht="12.75">
      <c r="D11" s="1" t="s">
        <v>80</v>
      </c>
      <c r="G11" s="11">
        <v>0</v>
      </c>
      <c r="H11" s="57"/>
      <c r="I11" s="57"/>
      <c r="J11" s="56"/>
    </row>
    <row r="12" spans="4:10" ht="12.75">
      <c r="D12" s="1" t="s">
        <v>81</v>
      </c>
      <c r="G12" s="11">
        <v>594</v>
      </c>
      <c r="H12" s="57"/>
      <c r="I12" s="57"/>
      <c r="J12" s="56"/>
    </row>
    <row r="13" spans="4:10" ht="27" customHeight="1">
      <c r="D13" s="75" t="s">
        <v>324</v>
      </c>
      <c r="E13" s="75"/>
      <c r="F13" s="9"/>
      <c r="G13" s="11">
        <v>0</v>
      </c>
      <c r="H13" s="57"/>
      <c r="I13" s="57"/>
      <c r="J13" s="56"/>
    </row>
    <row r="14" spans="4:10" ht="12.75">
      <c r="D14" s="75" t="s">
        <v>326</v>
      </c>
      <c r="E14" s="75"/>
      <c r="F14" s="9"/>
      <c r="G14" s="11">
        <v>0</v>
      </c>
      <c r="H14" s="57"/>
      <c r="I14" s="57"/>
      <c r="J14" s="56"/>
    </row>
    <row r="15" spans="4:10" ht="12.75">
      <c r="D15" s="75" t="s">
        <v>325</v>
      </c>
      <c r="E15" s="75"/>
      <c r="F15" s="9"/>
      <c r="G15" s="11">
        <v>0</v>
      </c>
      <c r="H15" s="57"/>
      <c r="I15" s="57"/>
      <c r="J15" s="56"/>
    </row>
    <row r="16" spans="4:10" ht="12.75">
      <c r="D16" s="75" t="s">
        <v>327</v>
      </c>
      <c r="E16" s="75"/>
      <c r="F16" s="9"/>
      <c r="G16" s="11">
        <v>0</v>
      </c>
      <c r="H16" s="57"/>
      <c r="I16" s="57"/>
      <c r="J16" s="56"/>
    </row>
    <row r="17" spans="4:10" ht="12.75">
      <c r="D17" s="75" t="s">
        <v>328</v>
      </c>
      <c r="E17" s="75"/>
      <c r="F17" s="9"/>
      <c r="G17" s="11">
        <v>0</v>
      </c>
      <c r="H17" s="57"/>
      <c r="I17" s="57"/>
      <c r="J17" s="56"/>
    </row>
    <row r="18" spans="4:10" ht="12.75">
      <c r="D18" s="75" t="s">
        <v>329</v>
      </c>
      <c r="E18" s="75"/>
      <c r="F18" s="9"/>
      <c r="G18" s="11">
        <v>0</v>
      </c>
      <c r="H18" s="57"/>
      <c r="I18" s="57"/>
      <c r="J18" s="56"/>
    </row>
    <row r="19" spans="4:10" ht="12.75">
      <c r="D19" s="75" t="s">
        <v>330</v>
      </c>
      <c r="E19" s="75"/>
      <c r="F19" s="9"/>
      <c r="G19" s="11">
        <v>0</v>
      </c>
      <c r="H19" s="57"/>
      <c r="I19" s="57"/>
      <c r="J19" s="56"/>
    </row>
    <row r="20" spans="4:10" ht="12.75">
      <c r="D20" s="75" t="s">
        <v>331</v>
      </c>
      <c r="E20" s="75"/>
      <c r="F20" s="9"/>
      <c r="G20" s="11">
        <v>0</v>
      </c>
      <c r="H20" s="57"/>
      <c r="I20" s="57"/>
      <c r="J20" s="56"/>
    </row>
    <row r="21" spans="4:10" ht="12.75">
      <c r="D21" s="75" t="s">
        <v>332</v>
      </c>
      <c r="E21" s="75"/>
      <c r="F21" s="9"/>
      <c r="G21" s="11">
        <v>0</v>
      </c>
      <c r="H21" s="57"/>
      <c r="I21" s="57"/>
      <c r="J21" s="56"/>
    </row>
    <row r="22" spans="4:10" ht="12.75">
      <c r="D22" s="75" t="s">
        <v>333</v>
      </c>
      <c r="E22" s="75"/>
      <c r="F22" s="9"/>
      <c r="G22" s="11">
        <v>0</v>
      </c>
      <c r="H22" s="57"/>
      <c r="I22" s="57"/>
      <c r="J22" s="56"/>
    </row>
    <row r="23" spans="4:10" ht="12.75">
      <c r="D23" s="75" t="s">
        <v>334</v>
      </c>
      <c r="E23" s="75"/>
      <c r="F23" s="9"/>
      <c r="G23" s="11">
        <v>0</v>
      </c>
      <c r="H23" s="57"/>
      <c r="I23" s="57"/>
      <c r="J23" s="56"/>
    </row>
    <row r="24" spans="4:10" ht="25.5" customHeight="1">
      <c r="D24" s="75" t="s">
        <v>335</v>
      </c>
      <c r="E24" s="75"/>
      <c r="F24" s="9"/>
      <c r="G24" s="11">
        <v>0</v>
      </c>
      <c r="H24" s="57"/>
      <c r="I24" s="57"/>
      <c r="J24" s="56"/>
    </row>
    <row r="25" spans="4:10" ht="26.25" customHeight="1">
      <c r="D25" s="75" t="s">
        <v>336</v>
      </c>
      <c r="E25" s="75"/>
      <c r="F25" s="9"/>
      <c r="G25" s="11">
        <v>0</v>
      </c>
      <c r="H25" s="57"/>
      <c r="I25" s="57"/>
      <c r="J25" s="56"/>
    </row>
    <row r="26" spans="4:10" ht="12.75">
      <c r="D26" s="75" t="s">
        <v>337</v>
      </c>
      <c r="E26" s="75"/>
      <c r="F26" s="9"/>
      <c r="G26" s="11">
        <v>0</v>
      </c>
      <c r="H26" s="57"/>
      <c r="I26" s="57"/>
      <c r="J26" s="56"/>
    </row>
    <row r="27" spans="3:10" ht="12.75">
      <c r="C27" s="1" t="s">
        <v>13</v>
      </c>
      <c r="G27" s="20">
        <f>SUM(G28:G30)</f>
        <v>2424</v>
      </c>
      <c r="H27" s="29"/>
      <c r="I27" s="29"/>
      <c r="J27" s="56"/>
    </row>
    <row r="28" spans="4:10" ht="12.75">
      <c r="D28" s="1" t="s">
        <v>72</v>
      </c>
      <c r="G28" s="11">
        <v>2172</v>
      </c>
      <c r="H28" s="57"/>
      <c r="I28" s="57"/>
      <c r="J28" s="56"/>
    </row>
    <row r="29" spans="4:10" ht="12.75">
      <c r="D29" s="1" t="s">
        <v>168</v>
      </c>
      <c r="G29" s="11">
        <v>252</v>
      </c>
      <c r="H29" s="57"/>
      <c r="I29" s="57"/>
      <c r="J29" s="56"/>
    </row>
    <row r="30" spans="4:10" ht="12.75">
      <c r="D30" s="72" t="s">
        <v>338</v>
      </c>
      <c r="E30" s="72"/>
      <c r="G30" s="11">
        <v>0</v>
      </c>
      <c r="H30" s="57"/>
      <c r="I30" s="57"/>
      <c r="J30" s="56"/>
    </row>
    <row r="31" spans="3:10" ht="12.75">
      <c r="C31" s="10" t="s">
        <v>1</v>
      </c>
      <c r="D31" s="10"/>
      <c r="G31" s="20">
        <f>SUM(G32:G33)</f>
        <v>1350</v>
      </c>
      <c r="H31" s="29"/>
      <c r="I31" s="29"/>
      <c r="J31" s="56"/>
    </row>
    <row r="32" spans="3:10" ht="12.75">
      <c r="C32" s="10"/>
      <c r="D32" s="72" t="s">
        <v>73</v>
      </c>
      <c r="E32" s="72"/>
      <c r="G32" s="20">
        <v>1350</v>
      </c>
      <c r="H32" s="29"/>
      <c r="I32" s="29"/>
      <c r="J32" s="56"/>
    </row>
    <row r="33" spans="3:10" ht="12.75">
      <c r="C33" s="10"/>
      <c r="D33" s="21" t="s">
        <v>311</v>
      </c>
      <c r="E33" s="21"/>
      <c r="G33" s="20">
        <v>0</v>
      </c>
      <c r="H33" s="29"/>
      <c r="I33" s="29"/>
      <c r="J33" s="56"/>
    </row>
    <row r="34" spans="3:10" ht="12.75">
      <c r="C34" s="10" t="s">
        <v>175</v>
      </c>
      <c r="G34" s="20">
        <f>SUM(G35:G36)</f>
        <v>5640</v>
      </c>
      <c r="H34" s="29"/>
      <c r="I34" s="29"/>
      <c r="J34" s="56"/>
    </row>
    <row r="35" spans="3:10" ht="12.75">
      <c r="C35" s="10"/>
      <c r="E35" s="1" t="s">
        <v>174</v>
      </c>
      <c r="G35" s="20">
        <v>4440</v>
      </c>
      <c r="H35" s="29"/>
      <c r="I35" s="29"/>
      <c r="J35" s="56"/>
    </row>
    <row r="36" spans="3:10" ht="12.75">
      <c r="C36" s="10"/>
      <c r="E36" s="1" t="s">
        <v>176</v>
      </c>
      <c r="G36" s="20">
        <v>1200</v>
      </c>
      <c r="H36" s="29"/>
      <c r="I36" s="29"/>
      <c r="J36" s="56"/>
    </row>
    <row r="37" spans="3:10" ht="12.75">
      <c r="C37" s="10" t="s">
        <v>5</v>
      </c>
      <c r="G37" s="20">
        <f>SUM(G38:G39)</f>
        <v>5000</v>
      </c>
      <c r="H37" s="29"/>
      <c r="I37" s="29"/>
      <c r="J37" s="56"/>
    </row>
    <row r="38" spans="3:10" ht="12.75">
      <c r="C38" s="10"/>
      <c r="E38" s="1" t="s">
        <v>173</v>
      </c>
      <c r="G38" s="20">
        <v>3937</v>
      </c>
      <c r="H38" s="29"/>
      <c r="I38" s="29"/>
      <c r="J38" s="56"/>
    </row>
    <row r="39" spans="3:10" ht="12.75">
      <c r="C39" s="10"/>
      <c r="E39" s="1" t="s">
        <v>17</v>
      </c>
      <c r="G39" s="20">
        <v>1063</v>
      </c>
      <c r="H39" s="29"/>
      <c r="I39" s="29"/>
      <c r="J39" s="56"/>
    </row>
    <row r="40" spans="3:10" ht="12.75">
      <c r="C40" s="1" t="s">
        <v>14</v>
      </c>
      <c r="G40" s="20">
        <f>SUM(G41:G42)</f>
        <v>500</v>
      </c>
      <c r="H40" s="29"/>
      <c r="I40" s="29"/>
      <c r="J40" s="56"/>
    </row>
    <row r="41" spans="5:10" ht="12.75">
      <c r="E41" s="22" t="s">
        <v>15</v>
      </c>
      <c r="F41" s="22"/>
      <c r="G41" s="11">
        <v>400</v>
      </c>
      <c r="H41" s="57"/>
      <c r="I41" s="57"/>
      <c r="J41" s="56"/>
    </row>
    <row r="42" spans="5:10" ht="12.75">
      <c r="E42" s="22" t="s">
        <v>16</v>
      </c>
      <c r="F42" s="22"/>
      <c r="G42" s="11">
        <v>100</v>
      </c>
      <c r="H42" s="57"/>
      <c r="I42" s="57"/>
      <c r="J42" s="56"/>
    </row>
    <row r="43" spans="3:10" ht="12.75">
      <c r="C43" s="1" t="s">
        <v>2</v>
      </c>
      <c r="E43" s="22"/>
      <c r="F43" s="22"/>
      <c r="G43" s="23">
        <f>SUM(G44,G50,G62,G68)</f>
        <v>10675</v>
      </c>
      <c r="H43" s="58"/>
      <c r="I43" s="58"/>
      <c r="J43" s="56"/>
    </row>
    <row r="44" spans="4:10" ht="12.75">
      <c r="D44" s="1" t="s">
        <v>18</v>
      </c>
      <c r="E44" s="22"/>
      <c r="F44" s="22"/>
      <c r="G44" s="23">
        <f>SUM(G45:G49)</f>
        <v>1030</v>
      </c>
      <c r="H44" s="58"/>
      <c r="I44" s="58"/>
      <c r="J44" s="56"/>
    </row>
    <row r="45" spans="5:10" ht="12.75">
      <c r="E45" s="22" t="s">
        <v>19</v>
      </c>
      <c r="F45" s="22"/>
      <c r="G45" s="11">
        <v>80</v>
      </c>
      <c r="H45" s="57"/>
      <c r="I45" s="57"/>
      <c r="J45" s="56"/>
    </row>
    <row r="46" spans="5:10" ht="12.75">
      <c r="E46" s="22" t="s">
        <v>201</v>
      </c>
      <c r="F46" s="22"/>
      <c r="G46" s="11">
        <v>20</v>
      </c>
      <c r="H46" s="57"/>
      <c r="I46" s="57"/>
      <c r="J46" s="56"/>
    </row>
    <row r="47" spans="5:10" ht="12.75">
      <c r="E47" s="22" t="s">
        <v>251</v>
      </c>
      <c r="F47" s="22"/>
      <c r="G47" s="11">
        <v>50</v>
      </c>
      <c r="H47" s="57"/>
      <c r="I47" s="57"/>
      <c r="J47" s="56"/>
    </row>
    <row r="48" spans="5:10" ht="12.75">
      <c r="E48" s="22" t="s">
        <v>20</v>
      </c>
      <c r="F48" s="22"/>
      <c r="G48" s="11">
        <v>300</v>
      </c>
      <c r="H48" s="57"/>
      <c r="I48" s="57"/>
      <c r="J48" s="56"/>
    </row>
    <row r="49" spans="5:10" ht="12.75">
      <c r="E49" s="22" t="s">
        <v>177</v>
      </c>
      <c r="F49" s="22"/>
      <c r="G49" s="11">
        <v>580</v>
      </c>
      <c r="H49" s="57"/>
      <c r="I49" s="57"/>
      <c r="J49" s="56"/>
    </row>
    <row r="50" spans="4:10" ht="12.75">
      <c r="D50" s="1" t="s">
        <v>22</v>
      </c>
      <c r="E50" s="22"/>
      <c r="F50" s="22"/>
      <c r="G50" s="23">
        <f>SUM(G51:G61)</f>
        <v>6600</v>
      </c>
      <c r="H50" s="58"/>
      <c r="I50" s="58"/>
      <c r="J50" s="56"/>
    </row>
    <row r="51" spans="5:10" ht="12.75">
      <c r="E51" s="22" t="s">
        <v>23</v>
      </c>
      <c r="F51" s="22"/>
      <c r="G51" s="11">
        <v>1000</v>
      </c>
      <c r="H51" s="57"/>
      <c r="I51" s="57"/>
      <c r="J51" s="56"/>
    </row>
    <row r="52" spans="5:10" ht="12.75">
      <c r="E52" s="22" t="s">
        <v>24</v>
      </c>
      <c r="F52" s="22"/>
      <c r="G52" s="11">
        <v>100</v>
      </c>
      <c r="H52" s="57"/>
      <c r="I52" s="57"/>
      <c r="J52" s="56"/>
    </row>
    <row r="53" spans="5:10" ht="12.75">
      <c r="E53" s="22" t="s">
        <v>178</v>
      </c>
      <c r="F53" s="22"/>
      <c r="G53" s="11">
        <v>2000</v>
      </c>
      <c r="H53" s="57"/>
      <c r="I53" s="57"/>
      <c r="J53" s="56"/>
    </row>
    <row r="54" spans="5:10" ht="12.75">
      <c r="E54" s="22" t="s">
        <v>25</v>
      </c>
      <c r="F54" s="22"/>
      <c r="G54" s="11">
        <v>1500</v>
      </c>
      <c r="H54" s="57"/>
      <c r="I54" s="57"/>
      <c r="J54" s="56"/>
    </row>
    <row r="55" spans="5:10" ht="12.75">
      <c r="E55" s="22" t="s">
        <v>185</v>
      </c>
      <c r="F55" s="22"/>
      <c r="G55" s="11">
        <v>50</v>
      </c>
      <c r="H55" s="57"/>
      <c r="I55" s="57"/>
      <c r="J55" s="56"/>
    </row>
    <row r="56" spans="5:10" ht="12.75">
      <c r="E56" s="22" t="s">
        <v>26</v>
      </c>
      <c r="F56" s="22"/>
      <c r="G56" s="11">
        <v>0</v>
      </c>
      <c r="H56" s="57"/>
      <c r="I56" s="57"/>
      <c r="J56" s="56"/>
    </row>
    <row r="57" spans="5:10" ht="12.75">
      <c r="E57" s="22" t="s">
        <v>27</v>
      </c>
      <c r="F57" s="22"/>
      <c r="G57" s="11">
        <v>50</v>
      </c>
      <c r="H57" s="57"/>
      <c r="I57" s="57"/>
      <c r="J57" s="56"/>
    </row>
    <row r="58" spans="5:10" ht="12.75">
      <c r="E58" s="22" t="s">
        <v>28</v>
      </c>
      <c r="F58" s="22"/>
      <c r="G58" s="11">
        <v>500</v>
      </c>
      <c r="H58" s="57"/>
      <c r="I58" s="57"/>
      <c r="J58" s="56"/>
    </row>
    <row r="59" spans="5:10" ht="12.75">
      <c r="E59" s="22" t="s">
        <v>29</v>
      </c>
      <c r="F59" s="22"/>
      <c r="G59" s="11">
        <v>200</v>
      </c>
      <c r="H59" s="57"/>
      <c r="I59" s="57"/>
      <c r="J59" s="56"/>
    </row>
    <row r="60" spans="5:10" ht="25.5">
      <c r="E60" s="24" t="s">
        <v>30</v>
      </c>
      <c r="F60" s="24"/>
      <c r="G60" s="11">
        <v>0</v>
      </c>
      <c r="H60" s="57"/>
      <c r="I60" s="57"/>
      <c r="J60" s="56"/>
    </row>
    <row r="61" spans="5:10" ht="12.75">
      <c r="E61" s="22" t="s">
        <v>31</v>
      </c>
      <c r="F61" s="22"/>
      <c r="G61" s="11">
        <v>1200</v>
      </c>
      <c r="H61" s="57"/>
      <c r="I61" s="57"/>
      <c r="J61" s="56"/>
    </row>
    <row r="62" spans="4:10" ht="12.75">
      <c r="D62" s="1" t="s">
        <v>32</v>
      </c>
      <c r="E62" s="22"/>
      <c r="F62" s="22"/>
      <c r="G62" s="23">
        <f>SUM(G63:G67)</f>
        <v>2345</v>
      </c>
      <c r="H62" s="58"/>
      <c r="I62" s="58"/>
      <c r="J62" s="56"/>
    </row>
    <row r="63" spans="5:10" ht="12.75">
      <c r="E63" s="22" t="s">
        <v>63</v>
      </c>
      <c r="F63" s="22"/>
      <c r="G63" s="23">
        <v>50</v>
      </c>
      <c r="H63" s="58"/>
      <c r="I63" s="58"/>
      <c r="J63" s="56"/>
    </row>
    <row r="64" spans="5:10" ht="12.75">
      <c r="E64" s="22" t="s">
        <v>179</v>
      </c>
      <c r="F64" s="22"/>
      <c r="G64" s="23">
        <v>100</v>
      </c>
      <c r="H64" s="58"/>
      <c r="I64" s="58"/>
      <c r="J64" s="56"/>
    </row>
    <row r="65" spans="5:10" ht="12.75">
      <c r="E65" s="22" t="s">
        <v>180</v>
      </c>
      <c r="F65" s="22"/>
      <c r="G65" s="23">
        <v>800</v>
      </c>
      <c r="H65" s="58"/>
      <c r="I65" s="58"/>
      <c r="J65" s="56"/>
    </row>
    <row r="66" spans="4:10" ht="12.75">
      <c r="D66" s="4"/>
      <c r="E66" s="2" t="s">
        <v>33</v>
      </c>
      <c r="F66" s="2"/>
      <c r="G66" s="11">
        <v>895</v>
      </c>
      <c r="H66" s="57"/>
      <c r="I66" s="57"/>
      <c r="J66" s="56"/>
    </row>
    <row r="67" spans="4:10" ht="12.75">
      <c r="D67" s="4"/>
      <c r="E67" s="2" t="s">
        <v>68</v>
      </c>
      <c r="F67" s="2"/>
      <c r="G67" s="11">
        <v>500</v>
      </c>
      <c r="H67" s="57"/>
      <c r="I67" s="57"/>
      <c r="J67" s="56"/>
    </row>
    <row r="68" spans="4:10" ht="12.75">
      <c r="D68" s="4" t="s">
        <v>34</v>
      </c>
      <c r="G68" s="23">
        <f>SUM(G69,G70,G71)</f>
        <v>700</v>
      </c>
      <c r="H68" s="58"/>
      <c r="I68" s="58"/>
      <c r="J68" s="56"/>
    </row>
    <row r="69" spans="4:10" ht="12.75">
      <c r="D69" s="4"/>
      <c r="E69" s="2" t="s">
        <v>35</v>
      </c>
      <c r="F69" s="2"/>
      <c r="G69" s="11">
        <v>200</v>
      </c>
      <c r="H69" s="57"/>
      <c r="I69" s="57"/>
      <c r="J69" s="56"/>
    </row>
    <row r="70" spans="4:10" ht="12.75">
      <c r="D70" s="4"/>
      <c r="E70" s="2" t="s">
        <v>36</v>
      </c>
      <c r="F70" s="2"/>
      <c r="G70" s="11">
        <v>500</v>
      </c>
      <c r="H70" s="57"/>
      <c r="I70" s="57"/>
      <c r="J70" s="56"/>
    </row>
    <row r="71" spans="4:10" ht="12.75">
      <c r="D71" s="4"/>
      <c r="E71" s="2" t="s">
        <v>259</v>
      </c>
      <c r="F71" s="2"/>
      <c r="G71" s="11">
        <v>0</v>
      </c>
      <c r="H71" s="57"/>
      <c r="I71" s="57"/>
      <c r="J71" s="56"/>
    </row>
    <row r="72" spans="3:10" ht="15" customHeight="1">
      <c r="C72" s="1" t="s">
        <v>3</v>
      </c>
      <c r="E72" s="22"/>
      <c r="F72" s="22"/>
      <c r="G72" s="23">
        <f>SUM(G73+G74+G75+G82+G83+G84+G85)</f>
        <v>5951</v>
      </c>
      <c r="H72" s="58"/>
      <c r="I72" s="58"/>
      <c r="J72" s="56"/>
    </row>
    <row r="73" spans="4:10" ht="35.25" customHeight="1">
      <c r="D73" s="73" t="s">
        <v>181</v>
      </c>
      <c r="E73" s="73"/>
      <c r="F73" s="8"/>
      <c r="G73" s="11">
        <v>2764</v>
      </c>
      <c r="H73" s="57"/>
      <c r="I73" s="57"/>
      <c r="J73" s="56"/>
    </row>
    <row r="74" spans="4:10" ht="12.75">
      <c r="D74" s="73" t="s">
        <v>182</v>
      </c>
      <c r="E74" s="73"/>
      <c r="F74" s="8"/>
      <c r="G74" s="11">
        <v>300</v>
      </c>
      <c r="H74" s="57"/>
      <c r="I74" s="57"/>
      <c r="J74" s="56"/>
    </row>
    <row r="75" spans="4:10" ht="12.75">
      <c r="D75" s="1" t="s">
        <v>37</v>
      </c>
      <c r="G75" s="11">
        <f>SUM(G76:G81)</f>
        <v>1048</v>
      </c>
      <c r="H75" s="57"/>
      <c r="I75" s="57"/>
      <c r="J75" s="56"/>
    </row>
    <row r="76" spans="4:10" ht="12.75">
      <c r="D76" s="1" t="s">
        <v>183</v>
      </c>
      <c r="G76" s="25">
        <v>150</v>
      </c>
      <c r="H76" s="59"/>
      <c r="I76" s="59"/>
      <c r="J76" s="56"/>
    </row>
    <row r="77" spans="4:10" ht="12.75">
      <c r="D77" s="1" t="s">
        <v>184</v>
      </c>
      <c r="G77" s="25">
        <v>425</v>
      </c>
      <c r="H77" s="59"/>
      <c r="I77" s="59"/>
      <c r="J77" s="56"/>
    </row>
    <row r="78" spans="4:10" ht="12.75">
      <c r="D78" s="75" t="s">
        <v>238</v>
      </c>
      <c r="E78" s="75"/>
      <c r="F78" s="9"/>
      <c r="G78" s="26">
        <v>87</v>
      </c>
      <c r="H78" s="60"/>
      <c r="I78" s="60"/>
      <c r="J78" s="56"/>
    </row>
    <row r="79" spans="4:10" ht="12.75">
      <c r="D79" s="27" t="s">
        <v>222</v>
      </c>
      <c r="E79" s="27"/>
      <c r="F79" s="27"/>
      <c r="G79" s="25">
        <v>226</v>
      </c>
      <c r="H79" s="59"/>
      <c r="I79" s="59"/>
      <c r="J79" s="56"/>
    </row>
    <row r="80" spans="4:10" ht="12.75">
      <c r="D80" s="27" t="s">
        <v>223</v>
      </c>
      <c r="E80" s="27"/>
      <c r="F80" s="27"/>
      <c r="G80" s="25">
        <v>160</v>
      </c>
      <c r="H80" s="59"/>
      <c r="I80" s="59"/>
      <c r="J80" s="56"/>
    </row>
    <row r="81" spans="4:10" ht="12.75">
      <c r="D81" s="27" t="s">
        <v>224</v>
      </c>
      <c r="E81" s="27"/>
      <c r="F81" s="27"/>
      <c r="G81" s="25">
        <v>0</v>
      </c>
      <c r="H81" s="59"/>
      <c r="I81" s="59"/>
      <c r="J81" s="56"/>
    </row>
    <row r="82" spans="4:10" ht="12.75">
      <c r="D82" s="27" t="s">
        <v>239</v>
      </c>
      <c r="E82" s="27"/>
      <c r="F82" s="27"/>
      <c r="G82" s="11">
        <v>774</v>
      </c>
      <c r="H82" s="57"/>
      <c r="I82" s="57"/>
      <c r="J82" s="56"/>
    </row>
    <row r="83" spans="4:10" ht="12.75">
      <c r="D83" s="75" t="s">
        <v>38</v>
      </c>
      <c r="E83" s="75"/>
      <c r="F83" s="27"/>
      <c r="G83" s="11">
        <v>500</v>
      </c>
      <c r="H83" s="57"/>
      <c r="I83" s="57"/>
      <c r="J83" s="56"/>
    </row>
    <row r="84" spans="4:10" ht="12.75">
      <c r="D84" s="75" t="s">
        <v>240</v>
      </c>
      <c r="E84" s="75"/>
      <c r="F84" s="27"/>
      <c r="G84" s="11">
        <v>0</v>
      </c>
      <c r="H84" s="57"/>
      <c r="I84" s="57"/>
      <c r="J84" s="56"/>
    </row>
    <row r="85" spans="3:10" ht="12.75">
      <c r="C85" s="1" t="s">
        <v>67</v>
      </c>
      <c r="D85" s="27"/>
      <c r="E85" s="27"/>
      <c r="F85" s="27"/>
      <c r="G85" s="11">
        <f>SUM(G86)</f>
        <v>565</v>
      </c>
      <c r="H85" s="57"/>
      <c r="I85" s="57"/>
      <c r="J85" s="56"/>
    </row>
    <row r="86" spans="4:10" ht="12.75">
      <c r="D86" s="27" t="s">
        <v>237</v>
      </c>
      <c r="E86" s="27"/>
      <c r="F86" s="27"/>
      <c r="G86" s="11">
        <v>565</v>
      </c>
      <c r="H86" s="57"/>
      <c r="I86" s="57"/>
      <c r="J86" s="56"/>
    </row>
    <row r="87" spans="3:10" ht="12.75">
      <c r="C87" s="1" t="s">
        <v>248</v>
      </c>
      <c r="D87" s="27"/>
      <c r="E87" s="27"/>
      <c r="F87" s="27"/>
      <c r="G87" s="11">
        <v>1000</v>
      </c>
      <c r="H87" s="57"/>
      <c r="I87" s="57"/>
      <c r="J87" s="56"/>
    </row>
    <row r="88" spans="3:10" ht="12.75">
      <c r="C88" s="1" t="s">
        <v>4</v>
      </c>
      <c r="D88" s="27"/>
      <c r="E88" s="27"/>
      <c r="F88" s="27"/>
      <c r="G88" s="11">
        <v>108633</v>
      </c>
      <c r="H88" s="57"/>
      <c r="I88" s="57"/>
      <c r="J88" s="56"/>
    </row>
    <row r="89" spans="1:10" s="28" customFormat="1" ht="30" customHeight="1">
      <c r="A89" s="10"/>
      <c r="B89" s="18" t="s">
        <v>169</v>
      </c>
      <c r="C89" s="3"/>
      <c r="D89" s="3"/>
      <c r="E89" s="3"/>
      <c r="F89" s="3">
        <v>7</v>
      </c>
      <c r="G89" s="19">
        <f>SUM(G90+G98+G101+G104+G107+G111)</f>
        <v>23448</v>
      </c>
      <c r="H89" s="55"/>
      <c r="I89" s="55"/>
      <c r="J89" s="56"/>
    </row>
    <row r="90" spans="3:10" ht="12.75">
      <c r="C90" s="1" t="s">
        <v>39</v>
      </c>
      <c r="G90" s="20">
        <f>SUM(G91:G97)</f>
        <v>5638</v>
      </c>
      <c r="H90" s="29"/>
      <c r="I90" s="29"/>
      <c r="J90" s="56"/>
    </row>
    <row r="91" spans="4:10" ht="12.75">
      <c r="D91" s="1" t="s">
        <v>51</v>
      </c>
      <c r="G91" s="20">
        <v>4200</v>
      </c>
      <c r="H91" s="29"/>
      <c r="I91" s="29"/>
      <c r="J91" s="56"/>
    </row>
    <row r="92" spans="4:10" ht="12.75">
      <c r="D92" s="1" t="s">
        <v>226</v>
      </c>
      <c r="G92" s="20">
        <v>288</v>
      </c>
      <c r="H92" s="29"/>
      <c r="I92" s="29"/>
      <c r="J92" s="56"/>
    </row>
    <row r="93" spans="4:10" ht="12.75">
      <c r="D93" s="1" t="s">
        <v>227</v>
      </c>
      <c r="G93" s="20">
        <v>1000</v>
      </c>
      <c r="H93" s="29"/>
      <c r="I93" s="29"/>
      <c r="J93" s="56"/>
    </row>
    <row r="94" spans="4:10" ht="12.75">
      <c r="D94" s="1" t="s">
        <v>228</v>
      </c>
      <c r="G94" s="20">
        <v>50</v>
      </c>
      <c r="H94" s="29"/>
      <c r="I94" s="29"/>
      <c r="J94" s="56"/>
    </row>
    <row r="95" spans="4:10" ht="12.75">
      <c r="D95" s="1" t="s">
        <v>69</v>
      </c>
      <c r="G95" s="11">
        <v>0</v>
      </c>
      <c r="H95" s="57"/>
      <c r="I95" s="57"/>
      <c r="J95" s="56"/>
    </row>
    <row r="96" spans="4:10" ht="12.75">
      <c r="D96" s="1" t="s">
        <v>40</v>
      </c>
      <c r="G96" s="11">
        <v>0</v>
      </c>
      <c r="H96" s="57"/>
      <c r="I96" s="57"/>
      <c r="J96" s="56"/>
    </row>
    <row r="97" spans="4:10" ht="12.75">
      <c r="D97" s="1" t="s">
        <v>235</v>
      </c>
      <c r="G97" s="11">
        <v>100</v>
      </c>
      <c r="H97" s="57"/>
      <c r="I97" s="57"/>
      <c r="J97" s="56"/>
    </row>
    <row r="98" spans="3:10" ht="12.75">
      <c r="C98" s="1" t="s">
        <v>13</v>
      </c>
      <c r="G98" s="20">
        <f>SUM(G99:G100)</f>
        <v>0</v>
      </c>
      <c r="H98" s="29"/>
      <c r="I98" s="29"/>
      <c r="J98" s="56"/>
    </row>
    <row r="99" spans="4:10" ht="12.75">
      <c r="D99" s="1" t="s">
        <v>41</v>
      </c>
      <c r="G99" s="11">
        <v>0</v>
      </c>
      <c r="H99" s="57"/>
      <c r="I99" s="57"/>
      <c r="J99" s="56"/>
    </row>
    <row r="100" spans="4:10" ht="12.75">
      <c r="D100" s="1" t="s">
        <v>42</v>
      </c>
      <c r="G100" s="11">
        <v>0</v>
      </c>
      <c r="H100" s="57"/>
      <c r="I100" s="57"/>
      <c r="J100" s="56"/>
    </row>
    <row r="101" spans="3:10" ht="12.75">
      <c r="C101" s="10" t="s">
        <v>1</v>
      </c>
      <c r="D101" s="10"/>
      <c r="G101" s="20">
        <f>SUM(G102:G103)</f>
        <v>1100</v>
      </c>
      <c r="H101" s="29"/>
      <c r="I101" s="29"/>
      <c r="J101" s="56"/>
    </row>
    <row r="102" spans="3:10" ht="12.75">
      <c r="C102" s="10"/>
      <c r="D102" s="72" t="s">
        <v>73</v>
      </c>
      <c r="E102" s="72"/>
      <c r="G102" s="20">
        <v>1100</v>
      </c>
      <c r="H102" s="29"/>
      <c r="I102" s="29"/>
      <c r="J102" s="56"/>
    </row>
    <row r="103" spans="3:10" ht="12.75">
      <c r="C103" s="10"/>
      <c r="D103" s="1" t="s">
        <v>311</v>
      </c>
      <c r="G103" s="20">
        <v>0</v>
      </c>
      <c r="H103" s="29"/>
      <c r="I103" s="29"/>
      <c r="J103" s="56"/>
    </row>
    <row r="104" spans="3:10" ht="12.75">
      <c r="C104" s="10" t="s">
        <v>5</v>
      </c>
      <c r="G104" s="20">
        <f>SUM(G105:G106)</f>
        <v>2540</v>
      </c>
      <c r="H104" s="29"/>
      <c r="I104" s="29"/>
      <c r="J104" s="56"/>
    </row>
    <row r="105" spans="3:10" ht="12.75">
      <c r="C105" s="10"/>
      <c r="D105" s="1" t="s">
        <v>290</v>
      </c>
      <c r="G105" s="20">
        <v>2000</v>
      </c>
      <c r="H105" s="29"/>
      <c r="I105" s="29"/>
      <c r="J105" s="56"/>
    </row>
    <row r="106" spans="3:10" ht="12.75">
      <c r="C106" s="10"/>
      <c r="D106" s="1" t="s">
        <v>17</v>
      </c>
      <c r="G106" s="20">
        <v>540</v>
      </c>
      <c r="H106" s="29"/>
      <c r="I106" s="29"/>
      <c r="J106" s="56"/>
    </row>
    <row r="107" spans="3:10" ht="12.75">
      <c r="C107" s="1" t="s">
        <v>14</v>
      </c>
      <c r="G107" s="29">
        <f>SUM(G108:G110)</f>
        <v>4640</v>
      </c>
      <c r="H107" s="29"/>
      <c r="I107" s="29"/>
      <c r="J107" s="56"/>
    </row>
    <row r="108" spans="5:10" ht="12.75">
      <c r="E108" s="22" t="s">
        <v>246</v>
      </c>
      <c r="F108" s="22"/>
      <c r="G108" s="11">
        <v>3250</v>
      </c>
      <c r="H108" s="57"/>
      <c r="I108" s="57"/>
      <c r="J108" s="56"/>
    </row>
    <row r="109" spans="5:10" ht="12.75">
      <c r="E109" s="22" t="s">
        <v>15</v>
      </c>
      <c r="F109" s="22"/>
      <c r="G109" s="11">
        <v>400</v>
      </c>
      <c r="H109" s="57"/>
      <c r="I109" s="57"/>
      <c r="J109" s="56"/>
    </row>
    <row r="110" spans="5:10" ht="12.75">
      <c r="E110" s="22" t="s">
        <v>16</v>
      </c>
      <c r="F110" s="22"/>
      <c r="G110" s="11">
        <v>990</v>
      </c>
      <c r="H110" s="57"/>
      <c r="I110" s="57"/>
      <c r="J110" s="56"/>
    </row>
    <row r="111" spans="3:10" ht="12.75">
      <c r="C111" s="1" t="s">
        <v>2</v>
      </c>
      <c r="E111" s="22"/>
      <c r="F111" s="22"/>
      <c r="G111" s="23">
        <f>SUM(G112+G118+G126+G128+G132)</f>
        <v>9530</v>
      </c>
      <c r="H111" s="58"/>
      <c r="I111" s="58"/>
      <c r="J111" s="56"/>
    </row>
    <row r="112" spans="4:10" ht="12.75">
      <c r="D112" s="1" t="s">
        <v>18</v>
      </c>
      <c r="E112" s="22"/>
      <c r="F112" s="22"/>
      <c r="G112" s="23">
        <f>SUM(G113:G117)</f>
        <v>3430</v>
      </c>
      <c r="H112" s="58"/>
      <c r="I112" s="58"/>
      <c r="J112" s="56"/>
    </row>
    <row r="113" spans="5:10" ht="12.75">
      <c r="E113" s="22" t="s">
        <v>43</v>
      </c>
      <c r="F113" s="22"/>
      <c r="G113" s="11">
        <v>1000</v>
      </c>
      <c r="H113" s="57"/>
      <c r="I113" s="57"/>
      <c r="J113" s="56"/>
    </row>
    <row r="114" spans="5:10" ht="12.75">
      <c r="E114" s="22" t="s">
        <v>20</v>
      </c>
      <c r="F114" s="22"/>
      <c r="G114" s="11">
        <v>350</v>
      </c>
      <c r="H114" s="57"/>
      <c r="I114" s="57"/>
      <c r="J114" s="56"/>
    </row>
    <row r="115" spans="5:10" ht="12.75">
      <c r="E115" s="22" t="s">
        <v>44</v>
      </c>
      <c r="F115" s="22"/>
      <c r="G115" s="11">
        <v>80</v>
      </c>
      <c r="H115" s="57"/>
      <c r="I115" s="57"/>
      <c r="J115" s="56"/>
    </row>
    <row r="116" spans="5:10" ht="12.75">
      <c r="E116" s="22" t="s">
        <v>45</v>
      </c>
      <c r="F116" s="22"/>
      <c r="G116" s="11">
        <v>2000</v>
      </c>
      <c r="H116" s="57"/>
      <c r="I116" s="57"/>
      <c r="J116" s="56"/>
    </row>
    <row r="117" spans="5:10" ht="12.75">
      <c r="E117" s="22" t="s">
        <v>21</v>
      </c>
      <c r="F117" s="22"/>
      <c r="G117" s="11">
        <v>0</v>
      </c>
      <c r="H117" s="57"/>
      <c r="I117" s="57"/>
      <c r="J117" s="56"/>
    </row>
    <row r="118" spans="4:10" ht="12.75">
      <c r="D118" s="1" t="s">
        <v>22</v>
      </c>
      <c r="E118" s="22"/>
      <c r="F118" s="22"/>
      <c r="G118" s="23">
        <f>SUM(G119:G125)</f>
        <v>3550</v>
      </c>
      <c r="H118" s="58"/>
      <c r="I118" s="58"/>
      <c r="J118" s="56"/>
    </row>
    <row r="119" spans="5:10" ht="12.75">
      <c r="E119" s="22" t="s">
        <v>319</v>
      </c>
      <c r="F119" s="22"/>
      <c r="G119" s="23">
        <v>100</v>
      </c>
      <c r="H119" s="58"/>
      <c r="I119" s="58"/>
      <c r="J119" s="56"/>
    </row>
    <row r="120" spans="5:10" ht="12.75">
      <c r="E120" s="22" t="s">
        <v>25</v>
      </c>
      <c r="F120" s="22"/>
      <c r="G120" s="11">
        <v>500</v>
      </c>
      <c r="H120" s="57"/>
      <c r="I120" s="57"/>
      <c r="J120" s="56"/>
    </row>
    <row r="121" spans="5:10" ht="12.75">
      <c r="E121" s="22" t="s">
        <v>26</v>
      </c>
      <c r="F121" s="22"/>
      <c r="G121" s="11">
        <v>250</v>
      </c>
      <c r="H121" s="57"/>
      <c r="I121" s="57"/>
      <c r="J121" s="56"/>
    </row>
    <row r="122" spans="5:10" ht="12.75">
      <c r="E122" s="22" t="s">
        <v>27</v>
      </c>
      <c r="F122" s="22"/>
      <c r="G122" s="11">
        <v>250</v>
      </c>
      <c r="H122" s="57"/>
      <c r="I122" s="57"/>
      <c r="J122" s="56"/>
    </row>
    <row r="123" spans="5:10" ht="12.75">
      <c r="E123" s="22" t="s">
        <v>185</v>
      </c>
      <c r="F123" s="22"/>
      <c r="G123" s="11">
        <v>250</v>
      </c>
      <c r="H123" s="57"/>
      <c r="I123" s="57"/>
      <c r="J123" s="56"/>
    </row>
    <row r="124" spans="5:10" ht="12.75">
      <c r="E124" s="22" t="s">
        <v>28</v>
      </c>
      <c r="F124" s="22"/>
      <c r="G124" s="11">
        <v>700</v>
      </c>
      <c r="H124" s="57"/>
      <c r="I124" s="57"/>
      <c r="J124" s="56"/>
    </row>
    <row r="125" spans="5:10" ht="12.75">
      <c r="E125" s="22" t="s">
        <v>29</v>
      </c>
      <c r="F125" s="22"/>
      <c r="G125" s="11">
        <v>1500</v>
      </c>
      <c r="H125" s="57"/>
      <c r="I125" s="57"/>
      <c r="J125" s="56"/>
    </row>
    <row r="126" spans="4:10" ht="12.75">
      <c r="D126" s="1" t="s">
        <v>32</v>
      </c>
      <c r="E126" s="22"/>
      <c r="F126" s="22"/>
      <c r="G126" s="23">
        <f>SUM(G127)</f>
        <v>200</v>
      </c>
      <c r="H126" s="58"/>
      <c r="I126" s="58"/>
      <c r="J126" s="56"/>
    </row>
    <row r="127" spans="5:10" ht="12.75">
      <c r="E127" s="22" t="s">
        <v>259</v>
      </c>
      <c r="F127" s="22"/>
      <c r="G127" s="23">
        <v>200</v>
      </c>
      <c r="H127" s="58"/>
      <c r="I127" s="58"/>
      <c r="J127" s="56"/>
    </row>
    <row r="128" spans="4:10" ht="12.75">
      <c r="D128" s="4" t="s">
        <v>34</v>
      </c>
      <c r="G128" s="23">
        <f>SUM(G129,G130,G131)</f>
        <v>550</v>
      </c>
      <c r="H128" s="61"/>
      <c r="I128" s="58"/>
      <c r="J128" s="56"/>
    </row>
    <row r="129" spans="4:10" ht="12.75">
      <c r="D129" s="4"/>
      <c r="E129" s="2" t="s">
        <v>35</v>
      </c>
      <c r="F129" s="2"/>
      <c r="G129" s="11">
        <v>200</v>
      </c>
      <c r="H129" s="62"/>
      <c r="I129" s="57"/>
      <c r="J129" s="56"/>
    </row>
    <row r="130" spans="4:10" ht="12.75">
      <c r="D130" s="4"/>
      <c r="E130" s="2" t="s">
        <v>36</v>
      </c>
      <c r="F130" s="2"/>
      <c r="G130" s="11">
        <v>350</v>
      </c>
      <c r="H130" s="62"/>
      <c r="I130" s="57"/>
      <c r="J130" s="56"/>
    </row>
    <row r="131" spans="4:10" ht="12.75">
      <c r="D131" s="4"/>
      <c r="E131" s="2" t="s">
        <v>259</v>
      </c>
      <c r="F131" s="2"/>
      <c r="G131" s="11">
        <v>0</v>
      </c>
      <c r="H131" s="57"/>
      <c r="I131" s="57"/>
      <c r="J131" s="56"/>
    </row>
    <row r="132" spans="4:10" ht="12.75">
      <c r="D132" s="1" t="s">
        <v>33</v>
      </c>
      <c r="E132" s="22"/>
      <c r="F132" s="22"/>
      <c r="G132" s="11">
        <v>1800</v>
      </c>
      <c r="H132" s="57"/>
      <c r="I132" s="57"/>
      <c r="J132" s="56"/>
    </row>
    <row r="133" spans="5:10" ht="12.75">
      <c r="E133" s="22"/>
      <c r="F133" s="22"/>
      <c r="G133" s="11"/>
      <c r="H133" s="57"/>
      <c r="I133" s="57"/>
      <c r="J133" s="56"/>
    </row>
    <row r="134" spans="2:10" ht="30" customHeight="1">
      <c r="B134" s="18" t="s">
        <v>170</v>
      </c>
      <c r="C134" s="3"/>
      <c r="D134" s="3"/>
      <c r="E134" s="3"/>
      <c r="F134" s="3"/>
      <c r="G134" s="19">
        <f>SUM(G135,G139,G144)</f>
        <v>320</v>
      </c>
      <c r="H134" s="55"/>
      <c r="I134" s="55"/>
      <c r="J134" s="56"/>
    </row>
    <row r="135" spans="3:10" ht="12.75">
      <c r="C135" s="1" t="s">
        <v>14</v>
      </c>
      <c r="G135" s="20">
        <f>SUM(G136:G137)</f>
        <v>155</v>
      </c>
      <c r="H135" s="29"/>
      <c r="I135" s="29"/>
      <c r="J135" s="56"/>
    </row>
    <row r="136" spans="4:10" ht="12.75">
      <c r="D136" s="72" t="s">
        <v>245</v>
      </c>
      <c r="E136" s="72"/>
      <c r="G136" s="11">
        <v>120</v>
      </c>
      <c r="H136" s="57"/>
      <c r="I136" s="57"/>
      <c r="J136" s="56"/>
    </row>
    <row r="137" spans="4:10" ht="12.75">
      <c r="D137" s="1" t="s">
        <v>16</v>
      </c>
      <c r="G137" s="11">
        <v>35</v>
      </c>
      <c r="H137" s="57"/>
      <c r="I137" s="57"/>
      <c r="J137" s="56"/>
    </row>
    <row r="138" spans="3:10" ht="12.75">
      <c r="C138" s="1" t="s">
        <v>2</v>
      </c>
      <c r="G138" s="11">
        <f>SUM(G139,G144)</f>
        <v>165</v>
      </c>
      <c r="H138" s="57"/>
      <c r="I138" s="57"/>
      <c r="J138" s="56"/>
    </row>
    <row r="139" spans="3:10" ht="12.75">
      <c r="C139" s="1" t="s">
        <v>22</v>
      </c>
      <c r="G139" s="5">
        <f>SUM(G140:G143)</f>
        <v>130</v>
      </c>
      <c r="H139" s="63"/>
      <c r="I139" s="63"/>
      <c r="J139" s="56"/>
    </row>
    <row r="140" spans="4:10" ht="12.75">
      <c r="D140" s="1" t="s">
        <v>46</v>
      </c>
      <c r="G140" s="5">
        <v>80</v>
      </c>
      <c r="H140" s="63"/>
      <c r="I140" s="63"/>
      <c r="J140" s="56"/>
    </row>
    <row r="141" spans="4:10" ht="12.75">
      <c r="D141" s="1" t="s">
        <v>47</v>
      </c>
      <c r="G141" s="11">
        <v>50</v>
      </c>
      <c r="H141" s="57"/>
      <c r="I141" s="57"/>
      <c r="J141" s="56"/>
    </row>
    <row r="142" spans="4:10" ht="12.75">
      <c r="D142" s="1" t="s">
        <v>28</v>
      </c>
      <c r="G142" s="11">
        <v>0</v>
      </c>
      <c r="H142" s="57"/>
      <c r="I142" s="57"/>
      <c r="J142" s="56"/>
    </row>
    <row r="143" spans="4:10" ht="12.75">
      <c r="D143" s="1" t="s">
        <v>48</v>
      </c>
      <c r="G143" s="11">
        <v>0</v>
      </c>
      <c r="H143" s="57"/>
      <c r="I143" s="57"/>
      <c r="J143" s="56"/>
    </row>
    <row r="144" spans="3:10" ht="12.75">
      <c r="C144" s="1" t="s">
        <v>33</v>
      </c>
      <c r="G144" s="11">
        <v>35</v>
      </c>
      <c r="H144" s="57"/>
      <c r="I144" s="57"/>
      <c r="J144" s="56"/>
    </row>
    <row r="145" spans="2:10" ht="30" customHeight="1">
      <c r="B145" s="18" t="s">
        <v>171</v>
      </c>
      <c r="C145" s="3"/>
      <c r="D145" s="3"/>
      <c r="E145" s="3"/>
      <c r="F145" s="3"/>
      <c r="G145" s="19">
        <f>SUM(G146+G149)</f>
        <v>18525</v>
      </c>
      <c r="H145" s="55"/>
      <c r="I145" s="55"/>
      <c r="J145" s="56"/>
    </row>
    <row r="146" spans="2:10" ht="30" customHeight="1">
      <c r="B146" s="18"/>
      <c r="C146" s="1" t="s">
        <v>14</v>
      </c>
      <c r="E146" s="22"/>
      <c r="G146" s="20">
        <f>SUM(G147:G148)</f>
        <v>12175</v>
      </c>
      <c r="H146" s="29"/>
      <c r="I146" s="29"/>
      <c r="J146" s="56"/>
    </row>
    <row r="147" spans="2:10" ht="12.75">
      <c r="B147" s="18"/>
      <c r="E147" s="22" t="s">
        <v>246</v>
      </c>
      <c r="G147" s="11">
        <v>9600</v>
      </c>
      <c r="H147" s="57"/>
      <c r="I147" s="57"/>
      <c r="J147" s="56"/>
    </row>
    <row r="148" spans="2:10" ht="12.75">
      <c r="B148" s="18"/>
      <c r="E148" s="22" t="s">
        <v>247</v>
      </c>
      <c r="G148" s="11">
        <v>2575</v>
      </c>
      <c r="H148" s="57"/>
      <c r="I148" s="57"/>
      <c r="J148" s="56"/>
    </row>
    <row r="149" spans="3:10" ht="12.75">
      <c r="C149" s="1" t="s">
        <v>2</v>
      </c>
      <c r="G149" s="20">
        <f>SUM(G150,G153)</f>
        <v>6350</v>
      </c>
      <c r="H149" s="29"/>
      <c r="I149" s="29"/>
      <c r="J149" s="56"/>
    </row>
    <row r="150" spans="4:10" ht="12.75">
      <c r="D150" s="1" t="s">
        <v>22</v>
      </c>
      <c r="G150" s="20">
        <f>SUM(G151:G152)</f>
        <v>5000</v>
      </c>
      <c r="H150" s="29"/>
      <c r="I150" s="29"/>
      <c r="J150" s="56"/>
    </row>
    <row r="151" spans="5:10" ht="12.75">
      <c r="E151" s="1" t="s">
        <v>26</v>
      </c>
      <c r="G151" s="11">
        <v>5000</v>
      </c>
      <c r="H151" s="57"/>
      <c r="I151" s="57"/>
      <c r="J151" s="56"/>
    </row>
    <row r="152" spans="5:10" ht="12.75">
      <c r="E152" s="4" t="s">
        <v>49</v>
      </c>
      <c r="F152" s="4"/>
      <c r="G152" s="5">
        <v>0</v>
      </c>
      <c r="H152" s="63"/>
      <c r="I152" s="63"/>
      <c r="J152" s="56"/>
    </row>
    <row r="153" spans="4:10" ht="12.75">
      <c r="D153" s="1" t="s">
        <v>33</v>
      </c>
      <c r="G153" s="11">
        <v>1350</v>
      </c>
      <c r="H153" s="57"/>
      <c r="I153" s="57"/>
      <c r="J153" s="56"/>
    </row>
    <row r="154" spans="1:10" s="32" customFormat="1" ht="28.5" customHeight="1">
      <c r="A154" s="30"/>
      <c r="B154" s="3" t="s">
        <v>186</v>
      </c>
      <c r="C154" s="3"/>
      <c r="D154" s="3"/>
      <c r="E154" s="3"/>
      <c r="F154" s="3"/>
      <c r="G154" s="31">
        <f>SUM(G155+G156)</f>
        <v>492</v>
      </c>
      <c r="H154" s="64"/>
      <c r="I154" s="64"/>
      <c r="J154" s="56"/>
    </row>
    <row r="155" spans="3:10" ht="35.25" customHeight="1">
      <c r="C155" s="73" t="s">
        <v>50</v>
      </c>
      <c r="D155" s="73"/>
      <c r="E155" s="73"/>
      <c r="F155" s="8"/>
      <c r="G155" s="11">
        <v>252</v>
      </c>
      <c r="H155" s="57"/>
      <c r="I155" s="57"/>
      <c r="J155" s="56"/>
    </row>
    <row r="156" spans="3:10" ht="12.75">
      <c r="C156" s="1" t="s">
        <v>2</v>
      </c>
      <c r="G156" s="20">
        <f>SUM(G157+G159+G164)</f>
        <v>240</v>
      </c>
      <c r="H156" s="29"/>
      <c r="I156" s="29"/>
      <c r="J156" s="56"/>
    </row>
    <row r="157" spans="4:10" ht="12.75">
      <c r="D157" s="1" t="s">
        <v>18</v>
      </c>
      <c r="E157" s="22"/>
      <c r="F157" s="22"/>
      <c r="G157" s="23">
        <f>SUM(G158)</f>
        <v>0</v>
      </c>
      <c r="H157" s="58"/>
      <c r="I157" s="58"/>
      <c r="J157" s="56"/>
    </row>
    <row r="158" spans="5:10" ht="12.75">
      <c r="E158" s="22" t="s">
        <v>250</v>
      </c>
      <c r="F158" s="22"/>
      <c r="G158" s="11">
        <v>0</v>
      </c>
      <c r="H158" s="57"/>
      <c r="I158" s="57"/>
      <c r="J158" s="56"/>
    </row>
    <row r="159" spans="4:10" ht="12.75">
      <c r="D159" s="1" t="s">
        <v>22</v>
      </c>
      <c r="G159" s="20">
        <f>SUM(G160:G163)</f>
        <v>190</v>
      </c>
      <c r="H159" s="29"/>
      <c r="I159" s="29"/>
      <c r="J159" s="56"/>
    </row>
    <row r="160" spans="5:10" ht="12.75">
      <c r="E160" s="1" t="s">
        <v>23</v>
      </c>
      <c r="G160" s="20">
        <v>50</v>
      </c>
      <c r="H160" s="29"/>
      <c r="I160" s="29"/>
      <c r="J160" s="56"/>
    </row>
    <row r="161" spans="5:10" ht="12.75">
      <c r="E161" s="1" t="s">
        <v>25</v>
      </c>
      <c r="G161" s="20">
        <v>40</v>
      </c>
      <c r="H161" s="29"/>
      <c r="I161" s="29"/>
      <c r="J161" s="56"/>
    </row>
    <row r="162" spans="5:10" ht="12.75">
      <c r="E162" s="1" t="s">
        <v>26</v>
      </c>
      <c r="G162" s="11">
        <v>50</v>
      </c>
      <c r="H162" s="57"/>
      <c r="I162" s="57"/>
      <c r="J162" s="56"/>
    </row>
    <row r="163" spans="5:10" ht="12.75">
      <c r="E163" s="4" t="s">
        <v>27</v>
      </c>
      <c r="F163" s="4"/>
      <c r="G163" s="5">
        <v>50</v>
      </c>
      <c r="H163" s="63"/>
      <c r="I163" s="63"/>
      <c r="J163" s="56"/>
    </row>
    <row r="164" spans="4:10" ht="12.75">
      <c r="D164" s="1" t="s">
        <v>33</v>
      </c>
      <c r="G164" s="11">
        <v>50</v>
      </c>
      <c r="H164" s="57"/>
      <c r="I164" s="57"/>
      <c r="J164" s="56"/>
    </row>
    <row r="165" spans="3:10" ht="18" customHeight="1">
      <c r="C165" s="8"/>
      <c r="D165" s="8"/>
      <c r="E165" s="8"/>
      <c r="F165" s="8"/>
      <c r="G165" s="11"/>
      <c r="J165" s="56"/>
    </row>
    <row r="166" spans="2:10" ht="30" customHeight="1">
      <c r="B166" s="18" t="s">
        <v>172</v>
      </c>
      <c r="C166" s="3"/>
      <c r="D166" s="3"/>
      <c r="E166" s="3"/>
      <c r="F166" s="3">
        <v>1</v>
      </c>
      <c r="G166" s="19">
        <f>SUM(G167,G172,G175)</f>
        <v>5358</v>
      </c>
      <c r="H166" s="55"/>
      <c r="I166" s="55"/>
      <c r="J166" s="56"/>
    </row>
    <row r="167" spans="3:10" ht="12.75">
      <c r="C167" s="1" t="s">
        <v>0</v>
      </c>
      <c r="G167" s="20">
        <f>SUM(G168:G171)</f>
        <v>1568</v>
      </c>
      <c r="H167" s="29"/>
      <c r="I167" s="29"/>
      <c r="J167" s="56"/>
    </row>
    <row r="168" spans="4:10" ht="12.75">
      <c r="D168" s="1" t="s">
        <v>51</v>
      </c>
      <c r="G168" s="11">
        <v>1472</v>
      </c>
      <c r="H168" s="57"/>
      <c r="I168" s="57"/>
      <c r="J168" s="56"/>
    </row>
    <row r="169" spans="4:10" ht="12.75">
      <c r="D169" s="72" t="s">
        <v>69</v>
      </c>
      <c r="E169" s="72"/>
      <c r="G169" s="11">
        <v>0</v>
      </c>
      <c r="H169" s="57"/>
      <c r="I169" s="57"/>
      <c r="J169" s="56"/>
    </row>
    <row r="170" spans="4:10" ht="12.75">
      <c r="D170" s="1" t="s">
        <v>82</v>
      </c>
      <c r="G170" s="11">
        <v>0</v>
      </c>
      <c r="H170" s="57"/>
      <c r="I170" s="57"/>
      <c r="J170" s="56"/>
    </row>
    <row r="171" spans="4:10" ht="12.75">
      <c r="D171" s="1" t="s">
        <v>52</v>
      </c>
      <c r="G171" s="11">
        <v>96</v>
      </c>
      <c r="H171" s="57"/>
      <c r="I171" s="57"/>
      <c r="J171" s="56"/>
    </row>
    <row r="172" spans="3:10" ht="12.75">
      <c r="C172" s="10" t="s">
        <v>1</v>
      </c>
      <c r="D172" s="10"/>
      <c r="G172" s="20">
        <f>SUM(G173:G174)</f>
        <v>420</v>
      </c>
      <c r="H172" s="29"/>
      <c r="I172" s="29"/>
      <c r="J172" s="56"/>
    </row>
    <row r="173" spans="3:10" ht="12.75">
      <c r="C173" s="10"/>
      <c r="D173" s="72" t="s">
        <v>73</v>
      </c>
      <c r="E173" s="72"/>
      <c r="G173" s="20">
        <v>400</v>
      </c>
      <c r="H173" s="29"/>
      <c r="I173" s="29"/>
      <c r="J173" s="56"/>
    </row>
    <row r="174" spans="3:10" ht="12.75">
      <c r="C174" s="10"/>
      <c r="D174" s="1" t="s">
        <v>311</v>
      </c>
      <c r="G174" s="20">
        <v>20</v>
      </c>
      <c r="H174" s="29"/>
      <c r="I174" s="29"/>
      <c r="J174" s="56"/>
    </row>
    <row r="175" spans="3:10" ht="12.75">
      <c r="C175" s="1" t="s">
        <v>2</v>
      </c>
      <c r="G175" s="20">
        <f>SUM(G176+G182+G185+G186)</f>
        <v>3370</v>
      </c>
      <c r="H175" s="29"/>
      <c r="I175" s="29"/>
      <c r="J175" s="56"/>
    </row>
    <row r="176" spans="4:10" ht="12.75">
      <c r="D176" s="1" t="s">
        <v>18</v>
      </c>
      <c r="G176" s="20">
        <f>SUM(G177:G181)</f>
        <v>2030</v>
      </c>
      <c r="H176" s="29"/>
      <c r="I176" s="29"/>
      <c r="J176" s="56"/>
    </row>
    <row r="177" spans="5:10" ht="12.75">
      <c r="E177" s="1" t="s">
        <v>19</v>
      </c>
      <c r="G177" s="20">
        <v>10</v>
      </c>
      <c r="H177" s="29"/>
      <c r="I177" s="29"/>
      <c r="J177" s="56"/>
    </row>
    <row r="178" spans="5:10" ht="12.75">
      <c r="E178" s="2" t="s">
        <v>43</v>
      </c>
      <c r="F178" s="2"/>
      <c r="G178" s="11">
        <v>1500</v>
      </c>
      <c r="H178" s="57"/>
      <c r="I178" s="57"/>
      <c r="J178" s="56"/>
    </row>
    <row r="179" spans="5:10" ht="12.75">
      <c r="E179" s="2" t="s">
        <v>187</v>
      </c>
      <c r="F179" s="2"/>
      <c r="G179" s="11">
        <v>20</v>
      </c>
      <c r="H179" s="57"/>
      <c r="I179" s="57"/>
      <c r="J179" s="56"/>
    </row>
    <row r="180" spans="5:10" ht="12.75">
      <c r="E180" s="2" t="s">
        <v>177</v>
      </c>
      <c r="F180" s="2"/>
      <c r="G180" s="11">
        <v>400</v>
      </c>
      <c r="H180" s="57"/>
      <c r="I180" s="57"/>
      <c r="J180" s="56"/>
    </row>
    <row r="181" spans="5:10" ht="12.75">
      <c r="E181" s="2" t="s">
        <v>20</v>
      </c>
      <c r="F181" s="2"/>
      <c r="G181" s="11">
        <v>100</v>
      </c>
      <c r="H181" s="57"/>
      <c r="I181" s="57"/>
      <c r="J181" s="56"/>
    </row>
    <row r="182" spans="4:10" ht="12.75">
      <c r="D182" s="1" t="s">
        <v>22</v>
      </c>
      <c r="G182" s="20">
        <f>SUM(G183:G184)</f>
        <v>350</v>
      </c>
      <c r="H182" s="29"/>
      <c r="I182" s="29"/>
      <c r="J182" s="56"/>
    </row>
    <row r="183" spans="5:10" ht="12.75">
      <c r="E183" s="2" t="s">
        <v>49</v>
      </c>
      <c r="F183" s="2"/>
      <c r="G183" s="11">
        <v>200</v>
      </c>
      <c r="H183" s="57"/>
      <c r="I183" s="57"/>
      <c r="J183" s="56"/>
    </row>
    <row r="184" spans="5:10" ht="12.75">
      <c r="E184" s="2" t="s">
        <v>53</v>
      </c>
      <c r="F184" s="2"/>
      <c r="G184" s="11">
        <v>150</v>
      </c>
      <c r="H184" s="57"/>
      <c r="I184" s="57"/>
      <c r="J184" s="56"/>
    </row>
    <row r="185" spans="4:10" ht="12.75">
      <c r="D185" s="2" t="s">
        <v>33</v>
      </c>
      <c r="E185" s="4"/>
      <c r="F185" s="4"/>
      <c r="G185" s="11">
        <v>620</v>
      </c>
      <c r="H185" s="57"/>
      <c r="I185" s="57"/>
      <c r="J185" s="56"/>
    </row>
    <row r="186" spans="4:10" ht="12.75">
      <c r="D186" s="4" t="s">
        <v>34</v>
      </c>
      <c r="E186" s="2"/>
      <c r="F186" s="2"/>
      <c r="G186" s="20">
        <f>SUM(G187:G189)</f>
        <v>370</v>
      </c>
      <c r="H186" s="29"/>
      <c r="I186" s="29"/>
      <c r="J186" s="56"/>
    </row>
    <row r="187" spans="4:10" ht="12.75">
      <c r="D187" s="4"/>
      <c r="E187" s="2" t="s">
        <v>260</v>
      </c>
      <c r="F187" s="2"/>
      <c r="G187" s="11">
        <v>200</v>
      </c>
      <c r="H187" s="57"/>
      <c r="I187" s="57"/>
      <c r="J187" s="56"/>
    </row>
    <row r="188" spans="4:10" ht="12.75">
      <c r="D188" s="4"/>
      <c r="E188" s="2" t="s">
        <v>312</v>
      </c>
      <c r="F188" s="2"/>
      <c r="G188" s="11">
        <v>20</v>
      </c>
      <c r="H188" s="57"/>
      <c r="I188" s="57"/>
      <c r="J188" s="56"/>
    </row>
    <row r="189" spans="4:10" ht="12.75">
      <c r="D189" s="4"/>
      <c r="E189" s="2" t="s">
        <v>36</v>
      </c>
      <c r="F189" s="2"/>
      <c r="G189" s="11">
        <v>150</v>
      </c>
      <c r="H189" s="57"/>
      <c r="I189" s="57"/>
      <c r="J189" s="56"/>
    </row>
    <row r="190" spans="1:10" s="32" customFormat="1" ht="30" customHeight="1">
      <c r="A190" s="30"/>
      <c r="B190" s="3" t="s">
        <v>241</v>
      </c>
      <c r="C190" s="3"/>
      <c r="D190" s="3"/>
      <c r="E190" s="3"/>
      <c r="F190" s="3"/>
      <c r="G190" s="19">
        <f>SUM(G191:G192)</f>
        <v>665</v>
      </c>
      <c r="H190" s="55"/>
      <c r="I190" s="55"/>
      <c r="J190" s="56"/>
    </row>
    <row r="191" spans="3:10" ht="12.75">
      <c r="C191" s="1" t="s">
        <v>241</v>
      </c>
      <c r="G191" s="11">
        <v>365</v>
      </c>
      <c r="H191" s="57"/>
      <c r="I191" s="57"/>
      <c r="J191" s="56"/>
    </row>
    <row r="192" spans="3:10" ht="12.75">
      <c r="C192" s="1" t="s">
        <v>190</v>
      </c>
      <c r="G192" s="11">
        <v>300</v>
      </c>
      <c r="H192" s="57"/>
      <c r="I192" s="57"/>
      <c r="J192" s="56"/>
    </row>
    <row r="193" spans="1:10" s="32" customFormat="1" ht="31.5" customHeight="1">
      <c r="A193" s="30"/>
      <c r="B193" s="3" t="s">
        <v>188</v>
      </c>
      <c r="C193" s="3"/>
      <c r="D193" s="3"/>
      <c r="E193" s="3"/>
      <c r="F193" s="3"/>
      <c r="G193" s="19">
        <f>SUM(G194)</f>
        <v>360</v>
      </c>
      <c r="H193" s="55"/>
      <c r="I193" s="55"/>
      <c r="J193" s="56"/>
    </row>
    <row r="194" spans="3:10" ht="12.75">
      <c r="C194" s="1" t="s">
        <v>55</v>
      </c>
      <c r="G194" s="11">
        <v>360</v>
      </c>
      <c r="H194" s="57"/>
      <c r="I194" s="57"/>
      <c r="J194" s="56"/>
    </row>
    <row r="195" spans="7:10" ht="12.75">
      <c r="G195" s="11"/>
      <c r="J195" s="56"/>
    </row>
    <row r="196" spans="1:10" s="32" customFormat="1" ht="31.5" customHeight="1">
      <c r="A196" s="30"/>
      <c r="B196" s="3" t="s">
        <v>341</v>
      </c>
      <c r="C196" s="3"/>
      <c r="D196" s="3"/>
      <c r="E196" s="3"/>
      <c r="F196" s="3"/>
      <c r="G196" s="19">
        <f>SUM(G197)</f>
        <v>50</v>
      </c>
      <c r="H196" s="55"/>
      <c r="I196" s="55"/>
      <c r="J196" s="56"/>
    </row>
    <row r="197" spans="3:10" ht="12.75">
      <c r="C197" s="1" t="s">
        <v>342</v>
      </c>
      <c r="G197" s="11">
        <v>50</v>
      </c>
      <c r="H197" s="57"/>
      <c r="I197" s="57"/>
      <c r="J197" s="56"/>
    </row>
    <row r="198" spans="7:10" ht="12.75">
      <c r="G198" s="11"/>
      <c r="J198" s="56"/>
    </row>
    <row r="199" spans="1:10" s="32" customFormat="1" ht="31.5" customHeight="1">
      <c r="A199" s="30"/>
      <c r="B199" s="3" t="s">
        <v>310</v>
      </c>
      <c r="C199" s="3"/>
      <c r="D199" s="3"/>
      <c r="E199" s="3"/>
      <c r="F199" s="3"/>
      <c r="G199" s="19">
        <f>SUM(G200)</f>
        <v>0</v>
      </c>
      <c r="H199" s="55"/>
      <c r="I199" s="55"/>
      <c r="J199" s="56"/>
    </row>
    <row r="200" spans="3:10" ht="12.75">
      <c r="C200" s="1" t="s">
        <v>55</v>
      </c>
      <c r="G200" s="11">
        <v>0</v>
      </c>
      <c r="H200" s="57"/>
      <c r="I200" s="57"/>
      <c r="J200" s="56"/>
    </row>
    <row r="201" spans="7:10" ht="12.75">
      <c r="G201" s="11"/>
      <c r="J201" s="56"/>
    </row>
    <row r="202" spans="2:10" ht="30" customHeight="1">
      <c r="B202" s="18" t="s">
        <v>189</v>
      </c>
      <c r="G202" s="19">
        <f>SUM(G203+G204+G207+G210)</f>
        <v>5087</v>
      </c>
      <c r="H202" s="55"/>
      <c r="I202" s="55"/>
      <c r="J202" s="56"/>
    </row>
    <row r="203" spans="3:10" ht="12.75">
      <c r="C203" s="1" t="s">
        <v>190</v>
      </c>
      <c r="G203" s="11">
        <v>0</v>
      </c>
      <c r="H203" s="57"/>
      <c r="I203" s="57"/>
      <c r="J203" s="56"/>
    </row>
    <row r="204" spans="3:10" ht="16.5" customHeight="1">
      <c r="C204" s="1" t="s">
        <v>66</v>
      </c>
      <c r="G204" s="11">
        <f>G205</f>
        <v>3872</v>
      </c>
      <c r="H204" s="57"/>
      <c r="I204" s="57"/>
      <c r="J204" s="56"/>
    </row>
    <row r="205" spans="4:10" ht="23.25" customHeight="1">
      <c r="D205" s="82" t="s">
        <v>313</v>
      </c>
      <c r="E205" s="82"/>
      <c r="F205" s="9"/>
      <c r="G205" s="11">
        <v>3872</v>
      </c>
      <c r="H205" s="57"/>
      <c r="J205" s="56"/>
    </row>
    <row r="206" spans="4:10" ht="27" customHeight="1">
      <c r="D206" s="82" t="s">
        <v>315</v>
      </c>
      <c r="E206" s="82"/>
      <c r="F206" s="9"/>
      <c r="G206" s="11">
        <v>320</v>
      </c>
      <c r="H206" s="57"/>
      <c r="J206" s="56"/>
    </row>
    <row r="207" spans="3:10" ht="16.5" customHeight="1">
      <c r="C207" s="1" t="s">
        <v>62</v>
      </c>
      <c r="G207" s="20">
        <f>SUM(G208:G209)</f>
        <v>1155</v>
      </c>
      <c r="H207" s="29"/>
      <c r="I207" s="29"/>
      <c r="J207" s="56"/>
    </row>
    <row r="208" spans="4:10" ht="16.5" customHeight="1">
      <c r="D208" s="1" t="s">
        <v>314</v>
      </c>
      <c r="G208" s="20">
        <v>1045</v>
      </c>
      <c r="H208" s="29"/>
      <c r="J208" s="56"/>
    </row>
    <row r="209" spans="4:10" ht="16.5" customHeight="1">
      <c r="D209" s="1" t="s">
        <v>311</v>
      </c>
      <c r="G209" s="20">
        <v>110</v>
      </c>
      <c r="H209" s="29"/>
      <c r="J209" s="56"/>
    </row>
    <row r="210" spans="3:10" ht="12.75">
      <c r="C210" s="1" t="s">
        <v>2</v>
      </c>
      <c r="G210" s="20">
        <f>SUM(G211+G213+G214)</f>
        <v>60</v>
      </c>
      <c r="H210" s="29"/>
      <c r="I210" s="29"/>
      <c r="J210" s="56"/>
    </row>
    <row r="211" spans="4:10" ht="12.75">
      <c r="D211" s="1" t="s">
        <v>18</v>
      </c>
      <c r="G211" s="20">
        <f>SUM(G212)</f>
        <v>0</v>
      </c>
      <c r="H211" s="29"/>
      <c r="I211" s="29"/>
      <c r="J211" s="56"/>
    </row>
    <row r="212" spans="5:10" ht="12.75">
      <c r="E212" s="1" t="s">
        <v>316</v>
      </c>
      <c r="G212" s="20">
        <v>0</v>
      </c>
      <c r="H212" s="29"/>
      <c r="I212" s="29"/>
      <c r="J212" s="56"/>
    </row>
    <row r="213" spans="3:10" ht="16.5" customHeight="1">
      <c r="C213" s="1" t="s">
        <v>256</v>
      </c>
      <c r="G213" s="20">
        <v>0</v>
      </c>
      <c r="H213" s="29"/>
      <c r="J213" s="56"/>
    </row>
    <row r="214" spans="4:10" ht="12.75">
      <c r="D214" s="4" t="s">
        <v>34</v>
      </c>
      <c r="E214" s="2"/>
      <c r="F214" s="2"/>
      <c r="G214" s="20">
        <f>SUM(G215:G216)</f>
        <v>60</v>
      </c>
      <c r="H214" s="29"/>
      <c r="I214" s="29"/>
      <c r="J214" s="56"/>
    </row>
    <row r="215" spans="4:10" ht="12.75">
      <c r="D215" s="4"/>
      <c r="E215" s="2" t="s">
        <v>312</v>
      </c>
      <c r="F215" s="2"/>
      <c r="G215" s="11">
        <v>60</v>
      </c>
      <c r="H215" s="57"/>
      <c r="I215" s="57"/>
      <c r="J215" s="56"/>
    </row>
    <row r="216" spans="7:10" ht="12.75">
      <c r="G216" s="11"/>
      <c r="J216" s="56"/>
    </row>
    <row r="217" spans="1:10" s="32" customFormat="1" ht="23.25" customHeight="1">
      <c r="A217" s="30"/>
      <c r="B217" s="3" t="s">
        <v>191</v>
      </c>
      <c r="C217" s="3"/>
      <c r="D217" s="3"/>
      <c r="E217" s="3"/>
      <c r="F217" s="3"/>
      <c r="G217" s="31">
        <f>SUM(G218)</f>
        <v>400</v>
      </c>
      <c r="H217" s="64"/>
      <c r="I217" s="64"/>
      <c r="J217" s="56"/>
    </row>
    <row r="218" spans="3:10" ht="12.75">
      <c r="C218" s="1" t="s">
        <v>56</v>
      </c>
      <c r="G218" s="11">
        <v>400</v>
      </c>
      <c r="H218" s="57"/>
      <c r="I218" s="57"/>
      <c r="J218" s="56"/>
    </row>
    <row r="219" spans="7:10" ht="12.75">
      <c r="G219" s="11"/>
      <c r="H219" s="57"/>
      <c r="I219" s="57"/>
      <c r="J219" s="56"/>
    </row>
    <row r="220" spans="1:10" s="32" customFormat="1" ht="27" customHeight="1">
      <c r="A220" s="30"/>
      <c r="B220" s="3" t="s">
        <v>192</v>
      </c>
      <c r="C220" s="3"/>
      <c r="D220" s="3"/>
      <c r="E220" s="3"/>
      <c r="F220" s="3"/>
      <c r="G220" s="31">
        <f>SUM(G221)</f>
        <v>70</v>
      </c>
      <c r="H220" s="64"/>
      <c r="I220" s="64"/>
      <c r="J220" s="56"/>
    </row>
    <row r="221" spans="3:10" ht="12.75">
      <c r="C221" s="1" t="s">
        <v>57</v>
      </c>
      <c r="G221" s="11">
        <v>70</v>
      </c>
      <c r="H221" s="57"/>
      <c r="I221" s="57"/>
      <c r="J221" s="56"/>
    </row>
    <row r="222" spans="7:10" ht="12.75">
      <c r="G222" s="11"/>
      <c r="H222" s="57"/>
      <c r="I222" s="57"/>
      <c r="J222" s="56"/>
    </row>
    <row r="223" spans="2:10" ht="24" customHeight="1">
      <c r="B223" s="18" t="s">
        <v>193</v>
      </c>
      <c r="C223" s="3"/>
      <c r="D223" s="3"/>
      <c r="E223" s="3"/>
      <c r="F223" s="3"/>
      <c r="G223" s="19">
        <f>SUM(G224)</f>
        <v>1500</v>
      </c>
      <c r="H223" s="55"/>
      <c r="I223" s="55"/>
      <c r="J223" s="56"/>
    </row>
    <row r="224" spans="3:10" ht="12.75">
      <c r="C224" s="1" t="s">
        <v>58</v>
      </c>
      <c r="G224" s="11">
        <v>1500</v>
      </c>
      <c r="H224" s="57"/>
      <c r="I224" s="57"/>
      <c r="J224" s="56"/>
    </row>
    <row r="225" spans="7:10" ht="12.75">
      <c r="G225" s="11"/>
      <c r="J225" s="56"/>
    </row>
    <row r="226" spans="1:10" s="32" customFormat="1" ht="18.75" customHeight="1">
      <c r="A226" s="30"/>
      <c r="B226" s="3" t="s">
        <v>194</v>
      </c>
      <c r="C226" s="3"/>
      <c r="D226" s="3"/>
      <c r="E226" s="3"/>
      <c r="F226" s="3"/>
      <c r="G226" s="19">
        <f>SUM(G227:G228)</f>
        <v>100</v>
      </c>
      <c r="H226" s="55"/>
      <c r="I226" s="55"/>
      <c r="J226" s="56"/>
    </row>
    <row r="227" spans="1:10" s="32" customFormat="1" ht="12.75">
      <c r="A227" s="30"/>
      <c r="B227" s="3"/>
      <c r="C227" s="1" t="s">
        <v>59</v>
      </c>
      <c r="D227" s="1"/>
      <c r="E227" s="1"/>
      <c r="F227" s="1"/>
      <c r="G227" s="11">
        <v>100</v>
      </c>
      <c r="H227" s="57"/>
      <c r="I227" s="57"/>
      <c r="J227" s="56"/>
    </row>
    <row r="228" spans="3:10" ht="12.75">
      <c r="C228" s="1" t="s">
        <v>83</v>
      </c>
      <c r="G228" s="11">
        <v>0</v>
      </c>
      <c r="J228" s="56"/>
    </row>
    <row r="229" spans="7:10" ht="12.75">
      <c r="G229" s="11"/>
      <c r="J229" s="56"/>
    </row>
    <row r="230" spans="1:10" s="32" customFormat="1" ht="24" customHeight="1">
      <c r="A230" s="30"/>
      <c r="B230" s="3" t="s">
        <v>195</v>
      </c>
      <c r="C230" s="3"/>
      <c r="D230" s="3"/>
      <c r="E230" s="3"/>
      <c r="F230" s="3"/>
      <c r="G230" s="31">
        <f>SUM(G231)</f>
        <v>300</v>
      </c>
      <c r="H230" s="64"/>
      <c r="I230" s="64"/>
      <c r="J230" s="56"/>
    </row>
    <row r="231" spans="3:10" ht="12.75">
      <c r="C231" s="1" t="s">
        <v>60</v>
      </c>
      <c r="G231" s="11">
        <v>300</v>
      </c>
      <c r="H231" s="57"/>
      <c r="I231" s="57"/>
      <c r="J231" s="56"/>
    </row>
    <row r="232" spans="7:10" ht="12.75">
      <c r="G232" s="11"/>
      <c r="J232" s="56"/>
    </row>
    <row r="233" spans="1:10" s="32" customFormat="1" ht="22.5" customHeight="1">
      <c r="A233" s="30"/>
      <c r="B233" s="3" t="s">
        <v>196</v>
      </c>
      <c r="C233" s="3"/>
      <c r="D233" s="3"/>
      <c r="E233" s="3"/>
      <c r="F233" s="3"/>
      <c r="G233" s="31">
        <f>SUM(G234)</f>
        <v>1500</v>
      </c>
      <c r="H233" s="64"/>
      <c r="I233" s="64"/>
      <c r="J233" s="56"/>
    </row>
    <row r="234" spans="3:10" ht="12.75">
      <c r="C234" s="1" t="s">
        <v>54</v>
      </c>
      <c r="G234" s="11">
        <v>1500</v>
      </c>
      <c r="H234" s="57"/>
      <c r="I234" s="57"/>
      <c r="J234" s="56"/>
    </row>
    <row r="235" spans="7:10" ht="11.25" customHeight="1">
      <c r="G235" s="11"/>
      <c r="J235" s="56"/>
    </row>
    <row r="236" spans="1:10" s="32" customFormat="1" ht="18.75" customHeight="1">
      <c r="A236" s="30"/>
      <c r="B236" s="3" t="s">
        <v>197</v>
      </c>
      <c r="C236" s="3"/>
      <c r="D236" s="3"/>
      <c r="E236" s="3"/>
      <c r="F236" s="3"/>
      <c r="G236" s="19">
        <f>G237</f>
        <v>7200</v>
      </c>
      <c r="H236" s="55"/>
      <c r="I236" s="55"/>
      <c r="J236" s="56"/>
    </row>
    <row r="237" spans="3:10" ht="16.5" customHeight="1">
      <c r="C237" s="1" t="s">
        <v>2</v>
      </c>
      <c r="G237" s="20">
        <f>SUM(G238+G243+G251+G247)</f>
        <v>7200</v>
      </c>
      <c r="H237" s="29"/>
      <c r="I237" s="29"/>
      <c r="J237" s="56"/>
    </row>
    <row r="238" spans="4:10" ht="16.5" customHeight="1">
      <c r="D238" s="1" t="s">
        <v>18</v>
      </c>
      <c r="G238" s="20">
        <f>SUM(G239:G242)</f>
        <v>2000</v>
      </c>
      <c r="H238" s="29"/>
      <c r="I238" s="29"/>
      <c r="J238" s="56"/>
    </row>
    <row r="239" spans="5:10" ht="16.5" customHeight="1">
      <c r="E239" s="1" t="s">
        <v>201</v>
      </c>
      <c r="G239" s="20">
        <v>50</v>
      </c>
      <c r="H239" s="29"/>
      <c r="I239" s="29"/>
      <c r="J239" s="56"/>
    </row>
    <row r="240" spans="5:10" ht="16.5" customHeight="1">
      <c r="E240" s="1" t="s">
        <v>198</v>
      </c>
      <c r="G240" s="11">
        <v>500</v>
      </c>
      <c r="H240" s="57"/>
      <c r="I240" s="57"/>
      <c r="J240" s="56"/>
    </row>
    <row r="241" spans="5:10" ht="16.5" customHeight="1">
      <c r="E241" s="1" t="s">
        <v>177</v>
      </c>
      <c r="G241" s="11">
        <v>1420</v>
      </c>
      <c r="H241" s="57"/>
      <c r="I241" s="57"/>
      <c r="J241" s="56"/>
    </row>
    <row r="242" spans="5:10" ht="16.5" customHeight="1">
      <c r="E242" s="1" t="s">
        <v>249</v>
      </c>
      <c r="G242" s="11">
        <v>30</v>
      </c>
      <c r="H242" s="57"/>
      <c r="I242" s="57"/>
      <c r="J242" s="56"/>
    </row>
    <row r="243" spans="4:10" ht="16.5" customHeight="1">
      <c r="D243" s="1" t="s">
        <v>22</v>
      </c>
      <c r="G243" s="20">
        <f>SUM(G244:G246)</f>
        <v>1620</v>
      </c>
      <c r="H243" s="29"/>
      <c r="I243" s="29"/>
      <c r="J243" s="56"/>
    </row>
    <row r="244" spans="5:10" ht="16.5" customHeight="1">
      <c r="E244" s="1" t="s">
        <v>61</v>
      </c>
      <c r="G244" s="11">
        <v>100</v>
      </c>
      <c r="H244" s="57"/>
      <c r="I244" s="57"/>
      <c r="J244" s="56"/>
    </row>
    <row r="245" spans="5:10" ht="16.5" customHeight="1">
      <c r="E245" s="1" t="s">
        <v>29</v>
      </c>
      <c r="G245" s="11">
        <v>1500</v>
      </c>
      <c r="H245" s="57"/>
      <c r="I245" s="57"/>
      <c r="J245" s="56"/>
    </row>
    <row r="246" spans="5:10" ht="16.5" customHeight="1">
      <c r="E246" s="1" t="s">
        <v>317</v>
      </c>
      <c r="G246" s="11">
        <v>20</v>
      </c>
      <c r="H246" s="57"/>
      <c r="I246" s="57"/>
      <c r="J246" s="56"/>
    </row>
    <row r="247" spans="4:10" ht="12.75">
      <c r="D247" s="4" t="s">
        <v>34</v>
      </c>
      <c r="E247" s="2"/>
      <c r="F247" s="2"/>
      <c r="G247" s="20">
        <f>SUM(G248:G250)</f>
        <v>2480</v>
      </c>
      <c r="H247" s="29"/>
      <c r="I247" s="29"/>
      <c r="J247" s="56"/>
    </row>
    <row r="248" spans="4:10" ht="12.75">
      <c r="D248" s="4"/>
      <c r="E248" s="2" t="s">
        <v>318</v>
      </c>
      <c r="F248" s="2"/>
      <c r="G248" s="20">
        <v>30</v>
      </c>
      <c r="H248" s="29"/>
      <c r="I248" s="29"/>
      <c r="J248" s="56"/>
    </row>
    <row r="249" spans="4:10" ht="12.75">
      <c r="D249" s="4"/>
      <c r="E249" s="2" t="s">
        <v>259</v>
      </c>
      <c r="F249" s="2"/>
      <c r="G249" s="11">
        <v>2300</v>
      </c>
      <c r="H249" s="57"/>
      <c r="I249" s="57"/>
      <c r="J249" s="56"/>
    </row>
    <row r="250" spans="4:10" ht="12.75">
      <c r="D250" s="4"/>
      <c r="E250" s="2" t="s">
        <v>36</v>
      </c>
      <c r="F250" s="2"/>
      <c r="G250" s="11">
        <v>150</v>
      </c>
      <c r="H250" s="57"/>
      <c r="I250" s="57"/>
      <c r="J250" s="56"/>
    </row>
    <row r="251" spans="4:10" ht="16.5" customHeight="1">
      <c r="D251" s="1" t="s">
        <v>33</v>
      </c>
      <c r="G251" s="11">
        <v>1100</v>
      </c>
      <c r="H251" s="57"/>
      <c r="I251" s="57"/>
      <c r="J251" s="56"/>
    </row>
    <row r="252" spans="1:10" s="32" customFormat="1" ht="30.75" customHeight="1">
      <c r="A252" s="30"/>
      <c r="B252" s="3" t="s">
        <v>199</v>
      </c>
      <c r="C252" s="3"/>
      <c r="D252" s="3"/>
      <c r="E252" s="3"/>
      <c r="F252" s="3">
        <v>1</v>
      </c>
      <c r="G252" s="19">
        <f>SUM(G253+G256+G261+G263+G266)</f>
        <v>4325</v>
      </c>
      <c r="H252" s="55"/>
      <c r="I252" s="55"/>
      <c r="J252" s="56"/>
    </row>
    <row r="253" spans="1:10" s="32" customFormat="1" ht="12.75">
      <c r="A253" s="30"/>
      <c r="B253" s="3"/>
      <c r="C253" s="1" t="s">
        <v>5</v>
      </c>
      <c r="D253" s="1"/>
      <c r="E253" s="22"/>
      <c r="F253" s="22"/>
      <c r="G253" s="20">
        <f>SUM(G254:G255)</f>
        <v>380</v>
      </c>
      <c r="H253" s="29"/>
      <c r="I253" s="29"/>
      <c r="J253" s="56"/>
    </row>
    <row r="254" spans="1:10" s="32" customFormat="1" ht="12.75">
      <c r="A254" s="30"/>
      <c r="B254" s="3"/>
      <c r="C254" s="1"/>
      <c r="D254" s="1"/>
      <c r="E254" s="10" t="s">
        <v>84</v>
      </c>
      <c r="F254" s="10"/>
      <c r="G254" s="20">
        <v>300</v>
      </c>
      <c r="H254" s="29"/>
      <c r="I254" s="29"/>
      <c r="J254" s="56"/>
    </row>
    <row r="255" spans="1:10" s="32" customFormat="1" ht="12.75">
      <c r="A255" s="30"/>
      <c r="B255" s="3"/>
      <c r="C255" s="1"/>
      <c r="D255" s="1"/>
      <c r="E255" s="10" t="s">
        <v>16</v>
      </c>
      <c r="F255" s="10"/>
      <c r="G255" s="20">
        <v>80</v>
      </c>
      <c r="H255" s="29"/>
      <c r="I255" s="29"/>
      <c r="J255" s="56"/>
    </row>
    <row r="256" spans="3:10" ht="12.75">
      <c r="C256" s="1" t="s">
        <v>0</v>
      </c>
      <c r="G256" s="20">
        <f>SUM(G257:G260)</f>
        <v>1645</v>
      </c>
      <c r="H256" s="29"/>
      <c r="I256" s="29"/>
      <c r="J256" s="56"/>
    </row>
    <row r="257" spans="4:10" ht="12.75">
      <c r="D257" s="1" t="s">
        <v>51</v>
      </c>
      <c r="G257" s="11">
        <v>1369</v>
      </c>
      <c r="H257" s="57"/>
      <c r="I257" s="57"/>
      <c r="J257" s="56"/>
    </row>
    <row r="258" spans="4:10" ht="12.75">
      <c r="D258" s="72" t="s">
        <v>52</v>
      </c>
      <c r="E258" s="72"/>
      <c r="G258" s="11">
        <v>96</v>
      </c>
      <c r="H258" s="57"/>
      <c r="I258" s="57"/>
      <c r="J258" s="56"/>
    </row>
    <row r="259" spans="4:10" ht="12.75">
      <c r="D259" s="1" t="s">
        <v>233</v>
      </c>
      <c r="G259" s="11">
        <v>176</v>
      </c>
      <c r="H259" s="57"/>
      <c r="I259" s="57"/>
      <c r="J259" s="56"/>
    </row>
    <row r="260" spans="4:10" ht="12.75">
      <c r="D260" s="12" t="s">
        <v>234</v>
      </c>
      <c r="E260" s="12"/>
      <c r="G260" s="11">
        <v>4</v>
      </c>
      <c r="H260" s="57"/>
      <c r="I260" s="57"/>
      <c r="J260" s="56"/>
    </row>
    <row r="261" spans="3:10" ht="12.75">
      <c r="C261" s="72" t="s">
        <v>13</v>
      </c>
      <c r="D261" s="72"/>
      <c r="E261" s="72"/>
      <c r="G261" s="11">
        <v>0</v>
      </c>
      <c r="H261" s="57"/>
      <c r="I261" s="57"/>
      <c r="J261" s="56"/>
    </row>
    <row r="262" spans="4:10" ht="12.75">
      <c r="D262" s="75" t="s">
        <v>74</v>
      </c>
      <c r="E262" s="75"/>
      <c r="F262" s="9"/>
      <c r="G262" s="11">
        <v>0</v>
      </c>
      <c r="H262" s="57"/>
      <c r="I262" s="57"/>
      <c r="J262" s="56"/>
    </row>
    <row r="263" spans="3:10" ht="18" customHeight="1">
      <c r="C263" s="1" t="s">
        <v>62</v>
      </c>
      <c r="G263" s="20">
        <f>SUM(G264:G265)</f>
        <v>415</v>
      </c>
      <c r="H263" s="29"/>
      <c r="I263" s="29"/>
      <c r="J263" s="56"/>
    </row>
    <row r="264" spans="4:10" ht="18" customHeight="1">
      <c r="D264" s="72" t="s">
        <v>73</v>
      </c>
      <c r="E264" s="72"/>
      <c r="G264" s="20">
        <v>400</v>
      </c>
      <c r="H264" s="29"/>
      <c r="I264" s="29"/>
      <c r="J264" s="56"/>
    </row>
    <row r="265" spans="4:10" ht="18" customHeight="1">
      <c r="D265" s="1" t="s">
        <v>311</v>
      </c>
      <c r="G265" s="20">
        <v>15</v>
      </c>
      <c r="H265" s="29"/>
      <c r="I265" s="29"/>
      <c r="J265" s="56"/>
    </row>
    <row r="266" spans="3:10" ht="15.75" customHeight="1">
      <c r="C266" s="1" t="s">
        <v>2</v>
      </c>
      <c r="G266" s="20">
        <f>SUM(G267+G275+G283+G285)</f>
        <v>1885</v>
      </c>
      <c r="H266" s="29"/>
      <c r="I266" s="29"/>
      <c r="J266" s="56"/>
    </row>
    <row r="267" spans="4:10" ht="15.75" customHeight="1">
      <c r="D267" s="1" t="s">
        <v>18</v>
      </c>
      <c r="G267" s="11">
        <f>SUM(G268:G274)</f>
        <v>565</v>
      </c>
      <c r="H267" s="57"/>
      <c r="I267" s="57"/>
      <c r="J267" s="56"/>
    </row>
    <row r="268" spans="5:10" ht="15.75" customHeight="1">
      <c r="E268" s="1" t="s">
        <v>200</v>
      </c>
      <c r="G268" s="11">
        <v>0</v>
      </c>
      <c r="H268" s="57"/>
      <c r="I268" s="57"/>
      <c r="J268" s="56"/>
    </row>
    <row r="269" spans="5:10" ht="15.75" customHeight="1">
      <c r="E269" s="1" t="s">
        <v>19</v>
      </c>
      <c r="G269" s="11">
        <v>70</v>
      </c>
      <c r="H269" s="57"/>
      <c r="I269" s="57"/>
      <c r="J269" s="56"/>
    </row>
    <row r="270" spans="5:10" ht="15.75" customHeight="1">
      <c r="E270" s="1" t="s">
        <v>201</v>
      </c>
      <c r="G270" s="11">
        <v>200</v>
      </c>
      <c r="H270" s="57"/>
      <c r="I270" s="57"/>
      <c r="J270" s="56"/>
    </row>
    <row r="271" spans="5:10" ht="15.75" customHeight="1">
      <c r="E271" s="1" t="s">
        <v>251</v>
      </c>
      <c r="G271" s="11">
        <v>80</v>
      </c>
      <c r="H271" s="57"/>
      <c r="I271" s="57"/>
      <c r="J271" s="56"/>
    </row>
    <row r="272" spans="5:10" ht="15.75" customHeight="1">
      <c r="E272" s="1" t="s">
        <v>252</v>
      </c>
      <c r="G272" s="11">
        <v>15</v>
      </c>
      <c r="H272" s="57"/>
      <c r="I272" s="57"/>
      <c r="J272" s="56"/>
    </row>
    <row r="273" spans="5:10" ht="15.75" customHeight="1">
      <c r="E273" s="1" t="s">
        <v>45</v>
      </c>
      <c r="G273" s="11">
        <v>100</v>
      </c>
      <c r="H273" s="57"/>
      <c r="I273" s="57"/>
      <c r="J273" s="56"/>
    </row>
    <row r="274" spans="5:10" ht="15.75" customHeight="1">
      <c r="E274" s="1" t="s">
        <v>20</v>
      </c>
      <c r="G274" s="11">
        <v>100</v>
      </c>
      <c r="H274" s="57"/>
      <c r="I274" s="57"/>
      <c r="J274" s="56"/>
    </row>
    <row r="275" spans="4:10" ht="15.75" customHeight="1">
      <c r="D275" s="1" t="s">
        <v>22</v>
      </c>
      <c r="G275" s="20">
        <f>SUM(G276:G281)</f>
        <v>970</v>
      </c>
      <c r="H275" s="29"/>
      <c r="I275" s="29"/>
      <c r="J275" s="56"/>
    </row>
    <row r="276" spans="5:10" ht="15.75" customHeight="1">
      <c r="E276" s="1" t="s">
        <v>23</v>
      </c>
      <c r="G276" s="20">
        <v>50</v>
      </c>
      <c r="H276" s="29"/>
      <c r="I276" s="29"/>
      <c r="J276" s="56"/>
    </row>
    <row r="277" spans="5:10" ht="15.75" customHeight="1">
      <c r="E277" s="1" t="s">
        <v>319</v>
      </c>
      <c r="G277" s="20">
        <v>50</v>
      </c>
      <c r="H277" s="29"/>
      <c r="I277" s="29"/>
      <c r="J277" s="56"/>
    </row>
    <row r="278" spans="5:10" ht="15.75" customHeight="1">
      <c r="E278" s="1" t="s">
        <v>25</v>
      </c>
      <c r="G278" s="20">
        <v>700</v>
      </c>
      <c r="H278" s="29"/>
      <c r="I278" s="29"/>
      <c r="J278" s="56"/>
    </row>
    <row r="279" spans="5:10" ht="15.75" customHeight="1">
      <c r="E279" s="1" t="s">
        <v>26</v>
      </c>
      <c r="G279" s="11">
        <v>70</v>
      </c>
      <c r="H279" s="57"/>
      <c r="I279" s="57"/>
      <c r="J279" s="56"/>
    </row>
    <row r="280" spans="5:10" ht="15.75" customHeight="1">
      <c r="E280" s="1" t="s">
        <v>254</v>
      </c>
      <c r="G280" s="11">
        <v>50</v>
      </c>
      <c r="H280" s="57"/>
      <c r="I280" s="57"/>
      <c r="J280" s="56"/>
    </row>
    <row r="281" spans="5:10" ht="15.75" customHeight="1">
      <c r="E281" s="1" t="s">
        <v>28</v>
      </c>
      <c r="G281" s="11">
        <v>50</v>
      </c>
      <c r="H281" s="57"/>
      <c r="I281" s="57"/>
      <c r="J281" s="56"/>
    </row>
    <row r="282" spans="5:10" ht="15.75" customHeight="1">
      <c r="E282" s="1" t="s">
        <v>29</v>
      </c>
      <c r="G282" s="11">
        <v>10</v>
      </c>
      <c r="H282" s="57"/>
      <c r="I282" s="57"/>
      <c r="J282" s="56"/>
    </row>
    <row r="283" spans="4:10" ht="12.75">
      <c r="D283" s="4" t="s">
        <v>34</v>
      </c>
      <c r="E283" s="2"/>
      <c r="F283" s="2"/>
      <c r="G283" s="20">
        <f>SUM(G284)</f>
        <v>20</v>
      </c>
      <c r="H283" s="29"/>
      <c r="I283" s="29"/>
      <c r="J283" s="56"/>
    </row>
    <row r="284" spans="4:10" ht="12.75">
      <c r="D284" s="4"/>
      <c r="E284" s="2" t="s">
        <v>312</v>
      </c>
      <c r="F284" s="2"/>
      <c r="G284" s="11">
        <v>20</v>
      </c>
      <c r="H284" s="57"/>
      <c r="I284" s="57"/>
      <c r="J284" s="56"/>
    </row>
    <row r="285" spans="4:10" ht="15.75" customHeight="1">
      <c r="D285" s="1" t="s">
        <v>33</v>
      </c>
      <c r="G285" s="11">
        <v>330</v>
      </c>
      <c r="H285" s="57"/>
      <c r="I285" s="57"/>
      <c r="J285" s="56"/>
    </row>
    <row r="286" spans="7:10" ht="6" customHeight="1">
      <c r="G286" s="11"/>
      <c r="H286" s="57"/>
      <c r="I286" s="57"/>
      <c r="J286" s="56"/>
    </row>
    <row r="287" spans="2:10" ht="18.75" customHeight="1">
      <c r="B287" s="18" t="s">
        <v>242</v>
      </c>
      <c r="C287" s="3"/>
      <c r="D287" s="3"/>
      <c r="E287" s="3"/>
      <c r="F287" s="3"/>
      <c r="G287" s="19">
        <f>SUM(G288+G296)</f>
        <v>10160</v>
      </c>
      <c r="H287" s="55"/>
      <c r="I287" s="55"/>
      <c r="J287" s="56"/>
    </row>
    <row r="288" spans="3:10" ht="12.75">
      <c r="C288" s="1" t="s">
        <v>2</v>
      </c>
      <c r="G288" s="20">
        <f>SUM(G289+G291+G295)</f>
        <v>3810</v>
      </c>
      <c r="H288" s="29"/>
      <c r="I288" s="29"/>
      <c r="J288" s="56"/>
    </row>
    <row r="289" spans="4:10" ht="12.75">
      <c r="D289" s="1" t="s">
        <v>18</v>
      </c>
      <c r="G289" s="20">
        <f>SUM(G290)</f>
        <v>0</v>
      </c>
      <c r="H289" s="29"/>
      <c r="I289" s="29"/>
      <c r="J289" s="56"/>
    </row>
    <row r="290" spans="5:10" ht="12.75">
      <c r="E290" s="1" t="s">
        <v>45</v>
      </c>
      <c r="G290" s="11">
        <v>0</v>
      </c>
      <c r="H290" s="57"/>
      <c r="I290" s="57"/>
      <c r="J290" s="56"/>
    </row>
    <row r="291" spans="4:10" ht="12.75">
      <c r="D291" s="1" t="s">
        <v>255</v>
      </c>
      <c r="G291" s="11">
        <f>SUM(G292)</f>
        <v>3000</v>
      </c>
      <c r="H291" s="57"/>
      <c r="I291" s="57"/>
      <c r="J291" s="56"/>
    </row>
    <row r="292" spans="5:10" ht="12.75">
      <c r="E292" s="1" t="s">
        <v>294</v>
      </c>
      <c r="G292" s="11">
        <v>3000</v>
      </c>
      <c r="H292" s="57"/>
      <c r="I292" s="57"/>
      <c r="J292" s="56"/>
    </row>
    <row r="293" spans="5:10" ht="12.75">
      <c r="E293" s="1" t="s">
        <v>349</v>
      </c>
      <c r="G293" s="11">
        <v>0</v>
      </c>
      <c r="H293" s="57"/>
      <c r="I293" s="57"/>
      <c r="J293" s="56"/>
    </row>
    <row r="294" spans="5:10" ht="12.75">
      <c r="E294" s="1" t="s">
        <v>185</v>
      </c>
      <c r="G294" s="11">
        <v>0</v>
      </c>
      <c r="H294" s="57"/>
      <c r="I294" s="57"/>
      <c r="J294" s="56"/>
    </row>
    <row r="295" spans="4:10" ht="12.75">
      <c r="D295" s="1" t="s">
        <v>33</v>
      </c>
      <c r="G295" s="11">
        <v>810</v>
      </c>
      <c r="H295" s="57"/>
      <c r="I295" s="57"/>
      <c r="J295" s="56"/>
    </row>
    <row r="296" spans="3:10" ht="12.75">
      <c r="C296" s="1" t="s">
        <v>243</v>
      </c>
      <c r="G296" s="20">
        <f>SUM(G297:G298)</f>
        <v>6350</v>
      </c>
      <c r="H296" s="29"/>
      <c r="I296" s="29"/>
      <c r="J296" s="56"/>
    </row>
    <row r="297" spans="4:10" ht="12.75">
      <c r="D297" s="1" t="s">
        <v>78</v>
      </c>
      <c r="G297" s="20">
        <v>5000</v>
      </c>
      <c r="H297" s="29"/>
      <c r="I297" s="29"/>
      <c r="J297" s="56"/>
    </row>
    <row r="298" spans="4:10" ht="12.75">
      <c r="D298" s="1" t="s">
        <v>244</v>
      </c>
      <c r="G298" s="11">
        <v>1350</v>
      </c>
      <c r="H298" s="57"/>
      <c r="I298" s="57"/>
      <c r="J298" s="56"/>
    </row>
    <row r="299" spans="7:10" ht="12.75">
      <c r="G299" s="11"/>
      <c r="H299" s="57"/>
      <c r="I299" s="57"/>
      <c r="J299" s="56"/>
    </row>
    <row r="300" spans="2:10" ht="24" customHeight="1">
      <c r="B300" s="18" t="s">
        <v>257</v>
      </c>
      <c r="C300" s="3"/>
      <c r="D300" s="3"/>
      <c r="E300" s="3"/>
      <c r="F300" s="3"/>
      <c r="G300" s="19">
        <f>G301</f>
        <v>2540</v>
      </c>
      <c r="H300" s="55"/>
      <c r="I300" s="55"/>
      <c r="J300" s="56"/>
    </row>
    <row r="301" spans="3:10" ht="12.75">
      <c r="C301" s="1" t="s">
        <v>2</v>
      </c>
      <c r="G301" s="20">
        <f>SUM(G302:G303)</f>
        <v>2540</v>
      </c>
      <c r="H301" s="29"/>
      <c r="I301" s="29"/>
      <c r="J301" s="56"/>
    </row>
    <row r="302" spans="4:10" ht="12.75">
      <c r="D302" s="1" t="s">
        <v>255</v>
      </c>
      <c r="G302" s="20">
        <v>2000</v>
      </c>
      <c r="H302" s="29"/>
      <c r="I302" s="29"/>
      <c r="J302" s="56"/>
    </row>
    <row r="303" spans="4:10" ht="12.75">
      <c r="D303" s="1" t="s">
        <v>256</v>
      </c>
      <c r="G303" s="11">
        <v>540</v>
      </c>
      <c r="H303" s="57"/>
      <c r="I303" s="57"/>
      <c r="J303" s="56"/>
    </row>
    <row r="304" spans="7:10" ht="12.75">
      <c r="G304" s="11"/>
      <c r="H304" s="57"/>
      <c r="I304" s="57"/>
      <c r="J304" s="56"/>
    </row>
    <row r="305" spans="2:10" ht="24" customHeight="1">
      <c r="B305" s="18" t="s">
        <v>293</v>
      </c>
      <c r="C305" s="3"/>
      <c r="D305" s="3"/>
      <c r="E305" s="3"/>
      <c r="F305" s="3"/>
      <c r="G305" s="19">
        <f>SUM(G306)</f>
        <v>2220</v>
      </c>
      <c r="H305" s="55"/>
      <c r="I305" s="55"/>
      <c r="J305" s="56"/>
    </row>
    <row r="306" spans="3:10" ht="12.75">
      <c r="C306" s="1" t="s">
        <v>2</v>
      </c>
      <c r="G306" s="20">
        <f>SUM(G307+G309+G311)</f>
        <v>2220</v>
      </c>
      <c r="H306" s="29"/>
      <c r="I306" s="29"/>
      <c r="J306" s="56"/>
    </row>
    <row r="307" spans="4:10" ht="12.75">
      <c r="D307" s="1" t="s">
        <v>18</v>
      </c>
      <c r="G307" s="20">
        <f>SUM(G308)</f>
        <v>250</v>
      </c>
      <c r="H307" s="29"/>
      <c r="I307" s="29"/>
      <c r="J307" s="56"/>
    </row>
    <row r="308" spans="5:10" ht="12.75">
      <c r="E308" s="1" t="s">
        <v>45</v>
      </c>
      <c r="G308" s="11">
        <v>250</v>
      </c>
      <c r="H308" s="57"/>
      <c r="I308" s="57"/>
      <c r="J308" s="56"/>
    </row>
    <row r="309" spans="4:10" ht="12.75">
      <c r="D309" s="1" t="s">
        <v>255</v>
      </c>
      <c r="G309" s="11">
        <f>SUM(G310)</f>
        <v>1500</v>
      </c>
      <c r="H309" s="57"/>
      <c r="I309" s="57"/>
      <c r="J309" s="56"/>
    </row>
    <row r="310" spans="5:10" ht="12.75">
      <c r="E310" s="1" t="s">
        <v>294</v>
      </c>
      <c r="G310" s="11">
        <v>1500</v>
      </c>
      <c r="H310" s="57"/>
      <c r="I310" s="57"/>
      <c r="J310" s="56"/>
    </row>
    <row r="311" spans="4:10" ht="12.75">
      <c r="D311" s="1" t="s">
        <v>33</v>
      </c>
      <c r="G311" s="11">
        <v>470</v>
      </c>
      <c r="H311" s="57"/>
      <c r="I311" s="57"/>
      <c r="J311" s="56"/>
    </row>
    <row r="312" spans="2:10" ht="30" customHeight="1">
      <c r="B312" s="18" t="s">
        <v>230</v>
      </c>
      <c r="C312" s="3"/>
      <c r="D312" s="3"/>
      <c r="E312" s="3"/>
      <c r="F312" s="3">
        <v>2</v>
      </c>
      <c r="G312" s="19">
        <f>SUM(G313+G319+G322+G326)</f>
        <v>32648</v>
      </c>
      <c r="H312" s="55"/>
      <c r="I312" s="55"/>
      <c r="J312" s="56"/>
    </row>
    <row r="313" spans="3:10" ht="12.75">
      <c r="C313" s="1" t="s">
        <v>0</v>
      </c>
      <c r="G313" s="20">
        <f>SUM(G314:G318)</f>
        <v>2440</v>
      </c>
      <c r="H313" s="29"/>
      <c r="I313" s="29"/>
      <c r="J313" s="56"/>
    </row>
    <row r="314" spans="4:10" ht="12.75">
      <c r="D314" s="1" t="s">
        <v>51</v>
      </c>
      <c r="G314" s="11">
        <v>570</v>
      </c>
      <c r="H314" s="57"/>
      <c r="I314" s="57"/>
      <c r="J314" s="56"/>
    </row>
    <row r="315" spans="4:10" ht="12.75">
      <c r="D315" s="72" t="s">
        <v>52</v>
      </c>
      <c r="E315" s="72"/>
      <c r="G315" s="11">
        <v>40</v>
      </c>
      <c r="H315" s="57"/>
      <c r="I315" s="57"/>
      <c r="J315" s="56"/>
    </row>
    <row r="316" spans="4:10" ht="12.75">
      <c r="D316" s="1" t="s">
        <v>231</v>
      </c>
      <c r="G316" s="11">
        <v>1710</v>
      </c>
      <c r="H316" s="57"/>
      <c r="I316" s="57"/>
      <c r="J316" s="56"/>
    </row>
    <row r="317" spans="4:10" ht="12.75">
      <c r="D317" s="1" t="s">
        <v>232</v>
      </c>
      <c r="G317" s="11">
        <v>120</v>
      </c>
      <c r="H317" s="57"/>
      <c r="I317" s="57"/>
      <c r="J317" s="56"/>
    </row>
    <row r="318" spans="4:10" ht="12.75">
      <c r="D318" s="1" t="s">
        <v>236</v>
      </c>
      <c r="G318" s="11">
        <v>0</v>
      </c>
      <c r="H318" s="57"/>
      <c r="I318" s="57"/>
      <c r="J318" s="56"/>
    </row>
    <row r="319" spans="3:10" ht="12.75">
      <c r="C319" s="10" t="s">
        <v>1</v>
      </c>
      <c r="D319" s="10"/>
      <c r="G319" s="20">
        <f>SUM(G320:G321)</f>
        <v>668</v>
      </c>
      <c r="H319" s="29"/>
      <c r="I319" s="29"/>
      <c r="J319" s="56"/>
    </row>
    <row r="320" spans="3:10" ht="12.75">
      <c r="C320" s="10"/>
      <c r="D320" s="72" t="s">
        <v>73</v>
      </c>
      <c r="E320" s="72"/>
      <c r="G320" s="20">
        <v>615</v>
      </c>
      <c r="H320" s="29"/>
      <c r="I320" s="29"/>
      <c r="J320" s="56"/>
    </row>
    <row r="321" spans="3:10" ht="12.75">
      <c r="C321" s="10"/>
      <c r="D321" s="1" t="s">
        <v>311</v>
      </c>
      <c r="G321" s="20">
        <v>53</v>
      </c>
      <c r="H321" s="29"/>
      <c r="I321" s="29"/>
      <c r="J321" s="56"/>
    </row>
    <row r="322" spans="3:10" ht="12.75">
      <c r="C322" s="1" t="s">
        <v>14</v>
      </c>
      <c r="G322" s="29">
        <f>SUM(G323:G325)</f>
        <v>12700</v>
      </c>
      <c r="H322" s="29"/>
      <c r="I322" s="29"/>
      <c r="J322" s="56"/>
    </row>
    <row r="323" spans="5:10" ht="12.75">
      <c r="E323" s="22" t="s">
        <v>246</v>
      </c>
      <c r="F323" s="22"/>
      <c r="G323" s="11">
        <v>9700</v>
      </c>
      <c r="H323" s="57"/>
      <c r="I323" s="57"/>
      <c r="J323" s="56"/>
    </row>
    <row r="324" spans="5:10" ht="12.75">
      <c r="E324" s="22" t="s">
        <v>15</v>
      </c>
      <c r="F324" s="22"/>
      <c r="G324" s="11">
        <v>300</v>
      </c>
      <c r="H324" s="57"/>
      <c r="I324" s="57"/>
      <c r="J324" s="56"/>
    </row>
    <row r="325" spans="5:10" ht="12.75">
      <c r="E325" s="22" t="s">
        <v>16</v>
      </c>
      <c r="F325" s="22"/>
      <c r="G325" s="11">
        <v>2700</v>
      </c>
      <c r="H325" s="57"/>
      <c r="I325" s="57"/>
      <c r="J325" s="56"/>
    </row>
    <row r="326" spans="3:10" ht="12.75">
      <c r="C326" s="1" t="s">
        <v>2</v>
      </c>
      <c r="G326" s="20">
        <f>SUM(G327+G334+G340+G341)</f>
        <v>16840</v>
      </c>
      <c r="H326" s="29"/>
      <c r="I326" s="29"/>
      <c r="J326" s="56"/>
    </row>
    <row r="327" spans="4:10" ht="12.75">
      <c r="D327" s="1" t="s">
        <v>18</v>
      </c>
      <c r="G327" s="20">
        <f>SUM(G328:G333)</f>
        <v>3100</v>
      </c>
      <c r="H327" s="29"/>
      <c r="I327" s="29"/>
      <c r="J327" s="56"/>
    </row>
    <row r="328" spans="5:10" ht="12.75">
      <c r="E328" s="1" t="s">
        <v>19</v>
      </c>
      <c r="G328" s="20">
        <v>50</v>
      </c>
      <c r="H328" s="29"/>
      <c r="I328" s="29"/>
      <c r="J328" s="56"/>
    </row>
    <row r="329" spans="5:10" ht="12.75">
      <c r="E329" s="1" t="s">
        <v>250</v>
      </c>
      <c r="G329" s="20">
        <v>40</v>
      </c>
      <c r="H329" s="29"/>
      <c r="I329" s="29"/>
      <c r="J329" s="56"/>
    </row>
    <row r="330" spans="5:10" ht="12.75">
      <c r="E330" s="2" t="s">
        <v>43</v>
      </c>
      <c r="F330" s="2"/>
      <c r="G330" s="11">
        <v>800</v>
      </c>
      <c r="H330" s="57"/>
      <c r="I330" s="57"/>
      <c r="J330" s="56"/>
    </row>
    <row r="331" spans="5:10" ht="12.75">
      <c r="E331" s="2" t="s">
        <v>187</v>
      </c>
      <c r="F331" s="2"/>
      <c r="G331" s="11">
        <v>110</v>
      </c>
      <c r="H331" s="57"/>
      <c r="I331" s="57"/>
      <c r="J331" s="56"/>
    </row>
    <row r="332" spans="5:10" ht="12.75">
      <c r="E332" s="2" t="s">
        <v>177</v>
      </c>
      <c r="F332" s="2"/>
      <c r="G332" s="11">
        <v>2000</v>
      </c>
      <c r="H332" s="57"/>
      <c r="I332" s="57"/>
      <c r="J332" s="56"/>
    </row>
    <row r="333" spans="5:10" ht="12.75">
      <c r="E333" s="2" t="s">
        <v>20</v>
      </c>
      <c r="F333" s="2"/>
      <c r="G333" s="11">
        <v>100</v>
      </c>
      <c r="H333" s="57"/>
      <c r="I333" s="57"/>
      <c r="J333" s="56"/>
    </row>
    <row r="334" spans="4:10" ht="12.75">
      <c r="D334" s="1" t="s">
        <v>22</v>
      </c>
      <c r="G334" s="20">
        <f>SUM(G335:G339)</f>
        <v>5460</v>
      </c>
      <c r="H334" s="29"/>
      <c r="I334" s="29"/>
      <c r="J334" s="56"/>
    </row>
    <row r="335" spans="5:10" ht="12.75">
      <c r="E335" s="1" t="s">
        <v>253</v>
      </c>
      <c r="G335" s="20">
        <v>250</v>
      </c>
      <c r="H335" s="29"/>
      <c r="I335" s="29"/>
      <c r="J335" s="56"/>
    </row>
    <row r="336" spans="5:10" ht="12.75">
      <c r="E336" s="1" t="s">
        <v>254</v>
      </c>
      <c r="G336" s="20">
        <v>800</v>
      </c>
      <c r="H336" s="29"/>
      <c r="I336" s="29"/>
      <c r="J336" s="56"/>
    </row>
    <row r="337" spans="5:10" ht="12.75">
      <c r="E337" s="2" t="s">
        <v>49</v>
      </c>
      <c r="F337" s="2"/>
      <c r="G337" s="11">
        <v>900</v>
      </c>
      <c r="H337" s="57"/>
      <c r="I337" s="57"/>
      <c r="J337" s="56"/>
    </row>
    <row r="338" spans="5:10" ht="12.75">
      <c r="E338" s="2" t="s">
        <v>185</v>
      </c>
      <c r="F338" s="2"/>
      <c r="G338" s="11">
        <v>10</v>
      </c>
      <c r="H338" s="57"/>
      <c r="I338" s="57"/>
      <c r="J338" s="56"/>
    </row>
    <row r="339" spans="5:10" ht="12.75">
      <c r="E339" s="2" t="s">
        <v>53</v>
      </c>
      <c r="F339" s="2"/>
      <c r="G339" s="11">
        <v>3500</v>
      </c>
      <c r="H339" s="57"/>
      <c r="I339" s="57"/>
      <c r="J339" s="56"/>
    </row>
    <row r="340" spans="4:10" ht="12.75">
      <c r="D340" s="2" t="s">
        <v>33</v>
      </c>
      <c r="E340" s="4"/>
      <c r="F340" s="4"/>
      <c r="G340" s="11">
        <v>2280</v>
      </c>
      <c r="H340" s="57"/>
      <c r="I340" s="57"/>
      <c r="J340" s="56"/>
    </row>
    <row r="341" spans="4:10" ht="12.75">
      <c r="D341" s="4" t="s">
        <v>34</v>
      </c>
      <c r="E341" s="2"/>
      <c r="F341" s="2"/>
      <c r="G341" s="20">
        <f>SUM(G342:G345)</f>
        <v>6000</v>
      </c>
      <c r="H341" s="29"/>
      <c r="I341" s="29"/>
      <c r="J341" s="56"/>
    </row>
    <row r="342" spans="4:10" ht="12.75">
      <c r="D342" s="4"/>
      <c r="E342" s="2" t="s">
        <v>35</v>
      </c>
      <c r="F342" s="2"/>
      <c r="G342" s="11">
        <v>0</v>
      </c>
      <c r="H342" s="57"/>
      <c r="I342" s="57"/>
      <c r="J342" s="56"/>
    </row>
    <row r="343" spans="4:10" ht="12.75">
      <c r="D343" s="4"/>
      <c r="E343" s="2" t="s">
        <v>258</v>
      </c>
      <c r="F343" s="2"/>
      <c r="G343" s="11">
        <v>4000</v>
      </c>
      <c r="H343" s="57"/>
      <c r="I343" s="57"/>
      <c r="J343" s="56"/>
    </row>
    <row r="344" spans="4:10" ht="12.75">
      <c r="D344" s="4"/>
      <c r="E344" s="2" t="s">
        <v>259</v>
      </c>
      <c r="F344" s="2"/>
      <c r="G344" s="11">
        <v>1000</v>
      </c>
      <c r="H344" s="57"/>
      <c r="I344" s="57"/>
      <c r="J344" s="56"/>
    </row>
    <row r="345" spans="4:10" ht="12.75">
      <c r="D345" s="4"/>
      <c r="E345" s="2" t="s">
        <v>36</v>
      </c>
      <c r="F345" s="2"/>
      <c r="G345" s="11">
        <v>1000</v>
      </c>
      <c r="H345" s="57"/>
      <c r="I345" s="57"/>
      <c r="J345" s="56"/>
    </row>
    <row r="346" spans="1:10" s="32" customFormat="1" ht="30.75" customHeight="1">
      <c r="A346" s="30"/>
      <c r="B346" s="3" t="s">
        <v>229</v>
      </c>
      <c r="C346" s="3"/>
      <c r="D346" s="3"/>
      <c r="E346" s="3"/>
      <c r="F346" s="3">
        <v>1</v>
      </c>
      <c r="G346" s="19">
        <f>SUM(G347,G351,G355,G358)</f>
        <v>3025</v>
      </c>
      <c r="H346" s="55"/>
      <c r="I346" s="55"/>
      <c r="J346" s="56"/>
    </row>
    <row r="347" spans="3:10" ht="12.75">
      <c r="C347" s="1" t="s">
        <v>0</v>
      </c>
      <c r="G347" s="20">
        <f>SUM(G348:G350)</f>
        <v>1466</v>
      </c>
      <c r="H347" s="29"/>
      <c r="I347" s="29"/>
      <c r="J347" s="56"/>
    </row>
    <row r="348" spans="4:10" ht="12.75">
      <c r="D348" s="1" t="s">
        <v>51</v>
      </c>
      <c r="G348" s="11">
        <v>1370</v>
      </c>
      <c r="H348" s="57"/>
      <c r="I348" s="57"/>
      <c r="J348" s="56"/>
    </row>
    <row r="349" spans="4:10" ht="12.75">
      <c r="D349" s="1" t="s">
        <v>69</v>
      </c>
      <c r="G349" s="11">
        <v>0</v>
      </c>
      <c r="H349" s="57"/>
      <c r="I349" s="57"/>
      <c r="J349" s="56"/>
    </row>
    <row r="350" spans="4:10" ht="12.75">
      <c r="D350" s="72" t="s">
        <v>52</v>
      </c>
      <c r="E350" s="72"/>
      <c r="G350" s="11">
        <v>96</v>
      </c>
      <c r="H350" s="57"/>
      <c r="I350" s="57"/>
      <c r="J350" s="56"/>
    </row>
    <row r="351" spans="3:10" ht="12.75">
      <c r="C351" s="1" t="s">
        <v>14</v>
      </c>
      <c r="E351" s="22"/>
      <c r="G351" s="11">
        <f>SUM(G352:G353)</f>
        <v>127</v>
      </c>
      <c r="H351" s="57"/>
      <c r="I351" s="57"/>
      <c r="J351" s="56"/>
    </row>
    <row r="352" spans="5:10" ht="12.75">
      <c r="E352" s="10" t="s">
        <v>15</v>
      </c>
      <c r="G352" s="11">
        <v>100</v>
      </c>
      <c r="H352" s="57"/>
      <c r="I352" s="57"/>
      <c r="J352" s="56"/>
    </row>
    <row r="353" spans="5:10" ht="12.75">
      <c r="E353" s="10" t="s">
        <v>16</v>
      </c>
      <c r="G353" s="11">
        <v>27</v>
      </c>
      <c r="H353" s="57"/>
      <c r="I353" s="57"/>
      <c r="J353" s="56"/>
    </row>
    <row r="354" spans="4:10" ht="12.75">
      <c r="D354" s="75" t="s">
        <v>74</v>
      </c>
      <c r="E354" s="75"/>
      <c r="F354" s="9"/>
      <c r="G354" s="11">
        <v>0</v>
      </c>
      <c r="H354" s="57"/>
      <c r="I354" s="57"/>
      <c r="J354" s="56"/>
    </row>
    <row r="355" spans="3:10" ht="18" customHeight="1">
      <c r="C355" s="1" t="s">
        <v>62</v>
      </c>
      <c r="G355" s="20">
        <f>SUM(G356:G357)</f>
        <v>385</v>
      </c>
      <c r="H355" s="29"/>
      <c r="I355" s="29"/>
      <c r="J355" s="56"/>
    </row>
    <row r="356" spans="4:10" ht="18" customHeight="1">
      <c r="D356" s="72" t="s">
        <v>73</v>
      </c>
      <c r="E356" s="72"/>
      <c r="G356" s="20">
        <v>370</v>
      </c>
      <c r="H356" s="29"/>
      <c r="I356" s="29"/>
      <c r="J356" s="56"/>
    </row>
    <row r="357" spans="4:10" ht="18" customHeight="1">
      <c r="D357" s="1" t="s">
        <v>311</v>
      </c>
      <c r="G357" s="20">
        <v>15</v>
      </c>
      <c r="H357" s="29"/>
      <c r="I357" s="29"/>
      <c r="J357" s="56"/>
    </row>
    <row r="358" spans="3:10" ht="15.75" customHeight="1">
      <c r="C358" s="1" t="s">
        <v>2</v>
      </c>
      <c r="G358" s="20">
        <f>SUM(G359+G366+G372+G374)</f>
        <v>1047</v>
      </c>
      <c r="H358" s="29"/>
      <c r="I358" s="29"/>
      <c r="J358" s="56"/>
    </row>
    <row r="359" spans="4:10" ht="15.75" customHeight="1">
      <c r="D359" s="1" t="s">
        <v>18</v>
      </c>
      <c r="G359" s="11">
        <f>SUM(G360:G365)</f>
        <v>365</v>
      </c>
      <c r="H359" s="57"/>
      <c r="I359" s="57"/>
      <c r="J359" s="56"/>
    </row>
    <row r="360" spans="5:10" ht="15.75" customHeight="1">
      <c r="E360" s="1" t="s">
        <v>200</v>
      </c>
      <c r="G360" s="11">
        <v>0</v>
      </c>
      <c r="H360" s="57"/>
      <c r="I360" s="57"/>
      <c r="J360" s="56"/>
    </row>
    <row r="361" spans="5:10" ht="15.75" customHeight="1">
      <c r="E361" s="1" t="s">
        <v>19</v>
      </c>
      <c r="G361" s="11">
        <v>50</v>
      </c>
      <c r="H361" s="57"/>
      <c r="I361" s="57"/>
      <c r="J361" s="56"/>
    </row>
    <row r="362" spans="5:10" ht="15.75" customHeight="1">
      <c r="E362" s="1" t="s">
        <v>201</v>
      </c>
      <c r="G362" s="11">
        <v>0</v>
      </c>
      <c r="H362" s="57"/>
      <c r="I362" s="57"/>
      <c r="J362" s="56"/>
    </row>
    <row r="363" spans="5:10" ht="15.75" customHeight="1">
      <c r="E363" s="1" t="s">
        <v>187</v>
      </c>
      <c r="G363" s="11">
        <v>15</v>
      </c>
      <c r="H363" s="57"/>
      <c r="I363" s="57"/>
      <c r="J363" s="56"/>
    </row>
    <row r="364" spans="5:10" ht="15.75" customHeight="1">
      <c r="E364" s="1" t="s">
        <v>45</v>
      </c>
      <c r="G364" s="11">
        <v>200</v>
      </c>
      <c r="H364" s="57"/>
      <c r="I364" s="57"/>
      <c r="J364" s="56"/>
    </row>
    <row r="365" spans="5:10" ht="15.75" customHeight="1">
      <c r="E365" s="1" t="s">
        <v>20</v>
      </c>
      <c r="G365" s="11">
        <v>100</v>
      </c>
      <c r="H365" s="57"/>
      <c r="I365" s="57"/>
      <c r="J365" s="56"/>
    </row>
    <row r="366" spans="4:10" ht="15.75" customHeight="1">
      <c r="D366" s="1" t="s">
        <v>22</v>
      </c>
      <c r="G366" s="20">
        <f>SUM(G367:G371)</f>
        <v>475</v>
      </c>
      <c r="H366" s="29"/>
      <c r="I366" s="29"/>
      <c r="J366" s="56"/>
    </row>
    <row r="367" spans="5:10" ht="15.75" customHeight="1">
      <c r="E367" s="1" t="s">
        <v>319</v>
      </c>
      <c r="G367" s="20">
        <v>25</v>
      </c>
      <c r="H367" s="29"/>
      <c r="I367" s="29"/>
      <c r="J367" s="56"/>
    </row>
    <row r="368" spans="5:10" ht="15.75" customHeight="1">
      <c r="E368" s="1" t="s">
        <v>25</v>
      </c>
      <c r="G368" s="20">
        <v>100</v>
      </c>
      <c r="H368" s="29"/>
      <c r="I368" s="29"/>
      <c r="J368" s="56"/>
    </row>
    <row r="369" spans="5:10" ht="15.75" customHeight="1">
      <c r="E369" s="1" t="s">
        <v>26</v>
      </c>
      <c r="G369" s="11">
        <v>100</v>
      </c>
      <c r="H369" s="57"/>
      <c r="I369" s="57"/>
      <c r="J369" s="56"/>
    </row>
    <row r="370" spans="5:10" ht="15.75" customHeight="1">
      <c r="E370" s="1" t="s">
        <v>254</v>
      </c>
      <c r="G370" s="11">
        <v>200</v>
      </c>
      <c r="H370" s="57"/>
      <c r="I370" s="57"/>
      <c r="J370" s="56"/>
    </row>
    <row r="371" spans="5:10" ht="15.75" customHeight="1">
      <c r="E371" s="1" t="s">
        <v>28</v>
      </c>
      <c r="G371" s="11">
        <v>50</v>
      </c>
      <c r="H371" s="57"/>
      <c r="I371" s="57"/>
      <c r="J371" s="56"/>
    </row>
    <row r="372" spans="4:10" ht="12.75">
      <c r="D372" s="4" t="s">
        <v>34</v>
      </c>
      <c r="E372" s="2"/>
      <c r="F372" s="2"/>
      <c r="G372" s="20">
        <f>SUM(G373)</f>
        <v>17</v>
      </c>
      <c r="H372" s="29"/>
      <c r="I372" s="29"/>
      <c r="J372" s="56"/>
    </row>
    <row r="373" spans="4:10" ht="12.75">
      <c r="D373" s="4"/>
      <c r="E373" s="2" t="s">
        <v>35</v>
      </c>
      <c r="F373" s="2"/>
      <c r="G373" s="11">
        <v>17</v>
      </c>
      <c r="H373" s="57"/>
      <c r="I373" s="57"/>
      <c r="J373" s="56"/>
    </row>
    <row r="374" spans="4:10" ht="15.75" customHeight="1">
      <c r="D374" s="1" t="s">
        <v>33</v>
      </c>
      <c r="G374" s="11">
        <v>190</v>
      </c>
      <c r="H374" s="57"/>
      <c r="I374" s="57"/>
      <c r="J374" s="56"/>
    </row>
    <row r="375" spans="7:10" ht="16.5" customHeight="1">
      <c r="G375" s="11"/>
      <c r="J375" s="56"/>
    </row>
    <row r="376" spans="2:10" ht="16.5" customHeight="1">
      <c r="B376" s="3" t="s">
        <v>202</v>
      </c>
      <c r="C376" s="3"/>
      <c r="D376" s="3"/>
      <c r="E376" s="3"/>
      <c r="F376" s="3"/>
      <c r="G376" s="31">
        <f>SUM(G377)</f>
        <v>250</v>
      </c>
      <c r="H376" s="64"/>
      <c r="I376" s="64"/>
      <c r="J376" s="56"/>
    </row>
    <row r="377" spans="3:10" ht="16.5" customHeight="1">
      <c r="C377" s="1" t="s">
        <v>70</v>
      </c>
      <c r="G377" s="11">
        <v>250</v>
      </c>
      <c r="H377" s="57"/>
      <c r="I377" s="57"/>
      <c r="J377" s="56"/>
    </row>
    <row r="378" spans="7:10" ht="16.5" customHeight="1">
      <c r="G378" s="11"/>
      <c r="H378" s="57"/>
      <c r="I378" s="57"/>
      <c r="J378" s="56"/>
    </row>
    <row r="379" spans="2:10" ht="16.5" customHeight="1">
      <c r="B379" s="1" t="s">
        <v>347</v>
      </c>
      <c r="G379" s="11">
        <v>0</v>
      </c>
      <c r="H379" s="57"/>
      <c r="I379" s="57"/>
      <c r="J379" s="56"/>
    </row>
    <row r="380" spans="2:10" ht="30" customHeight="1">
      <c r="B380" s="33" t="s">
        <v>64</v>
      </c>
      <c r="C380" s="33"/>
      <c r="D380" s="33"/>
      <c r="E380" s="33"/>
      <c r="F380" s="33"/>
      <c r="G380" s="34">
        <f>SUM(G8+G89+G134+G145+G154+G166+G190+G193+G202+G217+G220+G223+G226+G230+G233+G236+G252+G287+G300+G312+G346+G376)</f>
        <v>262020</v>
      </c>
      <c r="H380" s="55"/>
      <c r="I380" s="55"/>
      <c r="J380" s="56"/>
    </row>
    <row r="381" spans="3:7" ht="13.5">
      <c r="C381" s="35" t="s">
        <v>65</v>
      </c>
      <c r="D381" s="35"/>
      <c r="E381" s="35"/>
      <c r="F381" s="35">
        <v>12</v>
      </c>
      <c r="G381" s="36" t="s">
        <v>71</v>
      </c>
    </row>
  </sheetData>
  <sheetProtection selectLockedCells="1" selectUnlockedCells="1"/>
  <mergeCells count="45">
    <mergeCell ref="D26:E26"/>
    <mergeCell ref="D30:E30"/>
    <mergeCell ref="D21:E21"/>
    <mergeCell ref="D22:E22"/>
    <mergeCell ref="D23:E23"/>
    <mergeCell ref="D24:E24"/>
    <mergeCell ref="D18:E18"/>
    <mergeCell ref="D19:E19"/>
    <mergeCell ref="D20:E20"/>
    <mergeCell ref="D25:E25"/>
    <mergeCell ref="I6:I7"/>
    <mergeCell ref="J6:J7"/>
    <mergeCell ref="D205:E205"/>
    <mergeCell ref="D206:E206"/>
    <mergeCell ref="D73:E73"/>
    <mergeCell ref="D13:E13"/>
    <mergeCell ref="D14:E14"/>
    <mergeCell ref="D15:E15"/>
    <mergeCell ref="D16:E16"/>
    <mergeCell ref="D17:E17"/>
    <mergeCell ref="D264:E264"/>
    <mergeCell ref="A4:F4"/>
    <mergeCell ref="F6:F7"/>
    <mergeCell ref="A6:E7"/>
    <mergeCell ref="D262:E262"/>
    <mergeCell ref="D258:E258"/>
    <mergeCell ref="D83:E83"/>
    <mergeCell ref="D84:E84"/>
    <mergeCell ref="D32:E32"/>
    <mergeCell ref="D78:E78"/>
    <mergeCell ref="D354:E354"/>
    <mergeCell ref="D356:E356"/>
    <mergeCell ref="D350:E350"/>
    <mergeCell ref="D315:E315"/>
    <mergeCell ref="D320:E320"/>
    <mergeCell ref="A1:G1"/>
    <mergeCell ref="C261:E261"/>
    <mergeCell ref="D102:E102"/>
    <mergeCell ref="D173:E173"/>
    <mergeCell ref="C155:E155"/>
    <mergeCell ref="D169:E169"/>
    <mergeCell ref="A2:F2"/>
    <mergeCell ref="A3:F3"/>
    <mergeCell ref="D74:E74"/>
    <mergeCell ref="D136:E136"/>
  </mergeCells>
  <printOptions headings="1" horizontalCentered="1"/>
  <pageMargins left="0.2902777777777778" right="2.11" top="0.7875" bottom="0.7875" header="0.5118055555555555" footer="0.5118055555555555"/>
  <pageSetup horizontalDpi="600" verticalDpi="600" orientation="portrait" paperSize="9" scale="56" r:id="rId1"/>
  <headerFooter alignWithMargins="0">
    <oddFooter>&amp;C&amp;P. oldal, összesen: &amp;N</oddFooter>
  </headerFooter>
  <rowBreaks count="3" manualBreakCount="3">
    <brk id="88" max="9" man="1"/>
    <brk id="144" max="9" man="1"/>
    <brk id="2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Szabó Tímea</cp:lastModifiedBy>
  <cp:lastPrinted>2013-10-24T06:37:19Z</cp:lastPrinted>
  <dcterms:created xsi:type="dcterms:W3CDTF">2011-11-25T07:46:57Z</dcterms:created>
  <dcterms:modified xsi:type="dcterms:W3CDTF">2013-10-24T12:14:38Z</dcterms:modified>
  <cp:category/>
  <cp:version/>
  <cp:contentType/>
  <cp:contentStatus/>
</cp:coreProperties>
</file>