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6615" activeTab="0"/>
  </bookViews>
  <sheets>
    <sheet name="1_bevételek KÖH" sheetId="1" r:id="rId1"/>
    <sheet name="2_kiadások KÖH" sheetId="2" r:id="rId2"/>
    <sheet name="10_EU projektek" sheetId="3" state="hidden" r:id="rId3"/>
    <sheet name="11_stabilitási 1" sheetId="4" state="hidden" r:id="rId4"/>
    <sheet name="12_stabilitási 2" sheetId="5" state="hidden" r:id="rId5"/>
    <sheet name="14_közvetett támogatások" sheetId="6" state="hidden" r:id="rId6"/>
    <sheet name="15_átadott" sheetId="7" state="hidden" r:id="rId7"/>
    <sheet name="16_átvett" sheetId="8" state="hidden" r:id="rId8"/>
    <sheet name="18_helyi adók" sheetId="9" state="hidden" r:id="rId9"/>
    <sheet name="GÖRDÜLŐ kiadások teljes" sheetId="10" state="hidden" r:id="rId10"/>
  </sheets>
  <definedNames>
    <definedName name="foot_4_place" localSheetId="4">'12_stabilitási 2'!$A$19</definedName>
    <definedName name="foot_5_place" localSheetId="4">'12_stabilitási 2'!#REF!</definedName>
    <definedName name="foot_53_place" localSheetId="4">'12_stabilitási 2'!#REF!</definedName>
    <definedName name="_xlnm.Print_Area" localSheetId="0">'1_bevételek KÖH'!$A$1:$G$96</definedName>
    <definedName name="_xlnm.Print_Area" localSheetId="2">'10_EU projektek'!$A$1:$B$43</definedName>
    <definedName name="_xlnm.Print_Area" localSheetId="3">'11_stabilitási 1'!$A$1:$J$25</definedName>
    <definedName name="_xlnm.Print_Area" localSheetId="4">'12_stabilitási 2'!$A$1:$F$37</definedName>
    <definedName name="_xlnm.Print_Area" localSheetId="6">'15_átadott'!$A$1:$C$116</definedName>
    <definedName name="_xlnm.Print_Area" localSheetId="7">'16_átvett'!$A$1:$C$117</definedName>
    <definedName name="_xlnm.Print_Area" localSheetId="1">'2_kiadások KÖH'!$A$1:$G$123</definedName>
    <definedName name="_xlnm.Print_Area" localSheetId="9">'GÖRDÜLŐ kiadások teljes'!$A$2:$F$124</definedName>
    <definedName name="pr10" localSheetId="4">'12_stabilitási 2'!#REF!</definedName>
    <definedName name="pr11" localSheetId="4">'12_stabilitási 2'!#REF!</definedName>
    <definedName name="pr12" localSheetId="4">'12_stabilitási 2'!#REF!</definedName>
    <definedName name="pr21" localSheetId="3">'11_stabilitási 1'!$A$28</definedName>
    <definedName name="pr22" localSheetId="3">'11_stabilitási 1'!#REF!</definedName>
    <definedName name="pr24" localSheetId="3">'11_stabilitási 1'!$A$30</definedName>
    <definedName name="pr25" localSheetId="3">'11_stabilitási 1'!$A$31</definedName>
    <definedName name="pr26" localSheetId="3">'11_stabilitási 1'!$A$32</definedName>
    <definedName name="pr27" localSheetId="3">'11_stabilitási 1'!$A$33</definedName>
    <definedName name="pr28" localSheetId="3">'11_stabilitási 1'!$A$34</definedName>
    <definedName name="pr7" localSheetId="4">'12_stabilitási 2'!#REF!</definedName>
    <definedName name="pr8" localSheetId="4">'12_stabilitási 2'!#REF!</definedName>
    <definedName name="pr9" localSheetId="4">'12_stabilitási 2'!#REF!</definedName>
  </definedNames>
  <calcPr fullCalcOnLoad="1"/>
</workbook>
</file>

<file path=xl/sharedStrings.xml><?xml version="1.0" encoding="utf-8"?>
<sst xmlns="http://schemas.openxmlformats.org/spreadsheetml/2006/main" count="1373" uniqueCount="592">
  <si>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</si>
  <si>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</si>
  <si>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</si>
  <si>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</si>
  <si>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</si>
  <si>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</si>
  <si>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</si>
  <si>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</si>
  <si>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</si>
  <si>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</si>
  <si>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</si>
  <si>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</si>
  <si>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</si>
  <si>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</si>
  <si>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</si>
  <si>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</si>
  <si>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</si>
  <si>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</si>
  <si>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</si>
  <si>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</si>
  <si>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</si>
  <si>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</si>
  <si>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</si>
  <si>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</si>
  <si>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</si>
  <si>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</si>
  <si>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</si>
  <si>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</si>
  <si>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</si>
  <si>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</si>
  <si>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</si>
  <si>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</si>
  <si>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</si>
  <si>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</si>
  <si>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</si>
  <si>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</si>
  <si>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</si>
  <si>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</si>
  <si>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</si>
  <si>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</si>
  <si>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</si>
  <si>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</si>
  <si>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</si>
  <si>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</si>
  <si>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</si>
  <si>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</si>
  <si>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</si>
  <si>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</si>
  <si>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</si>
  <si>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</si>
  <si>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</si>
  <si>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</si>
  <si>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</si>
  <si>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</si>
  <si>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</si>
  <si>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</si>
  <si>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</si>
  <si>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</si>
  <si>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</si>
  <si>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</si>
  <si>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</si>
  <si>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ÖNKORMÁNYZATI ELŐIRÁNYZATOK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</si>
  <si>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</si>
  <si>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</si>
  <si>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</si>
  <si>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</si>
  <si>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</si>
  <si>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</si>
  <si>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</si>
  <si>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</si>
  <si>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</si>
  <si>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</si>
  <si>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hitel/lízing/  kölcsön/      értékpapír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</si>
  <si>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</si>
  <si>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</si>
  <si>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</si>
  <si>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</si>
  <si>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</si>
  <si>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</si>
  <si>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</si>
  <si>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</si>
  <si>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</si>
  <si>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</si>
  <si>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</si>
  <si>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</si>
  <si>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</si>
  <si>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</si>
  <si>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</si>
  <si>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</si>
  <si>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Helyi adó és egyéb közhatalmi bevételek (E Ft)</t>
  </si>
  <si>
    <t>saját bevételek 2019.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</si>
  <si>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</si>
  <si>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</si>
  <si>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</si>
  <si>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</si>
  <si>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</si>
  <si>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</si>
  <si>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</si>
  <si>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</si>
  <si>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</si>
  <si>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</si>
  <si>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</si>
  <si>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</si>
  <si>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</si>
  <si>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</si>
  <si>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</si>
  <si>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</si>
  <si>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</si>
  <si>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</si>
  <si>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</si>
  <si>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</si>
  <si>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</si>
  <si>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</si>
  <si>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</si>
  <si>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</si>
  <si>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</si>
  <si>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</si>
  <si>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BADACSONYTOMAJI KÖZÖS ÖNKORMÁNYZATI HIVATAL (KÖLTSÉGVETÉSI SZERV) ELŐIRÁNYZATAI</t>
  </si>
  <si>
    <t>BADACSONYTOMAJI KÖZÖS ÖNKORMÁNYZATI HIVATAL (KÖLTSÉGVETÉSI SZERV) ELŐIRÁNYZATOK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</si>
  <si>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</si>
  <si>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</si>
  <si>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</si>
  <si>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</si>
  <si>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</si>
  <si>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</si>
  <si>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</si>
  <si>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</si>
  <si>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</si>
  <si>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</si>
  <si>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</si>
  <si>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</si>
  <si>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</si>
  <si>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</si>
  <si>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</si>
  <si>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</si>
  <si>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</si>
  <si>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</si>
  <si>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</si>
  <si>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</si>
  <si>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</si>
  <si>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</si>
  <si>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</si>
  <si>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</si>
  <si>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</si>
  <si>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</si>
  <si>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</si>
  <si>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</si>
  <si>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</si>
  <si>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</si>
  <si>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</si>
  <si>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</si>
  <si>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</si>
  <si>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</si>
  <si>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</si>
  <si>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</si>
  <si>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</si>
  <si>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</si>
  <si>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</si>
  <si>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</si>
  <si>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</si>
  <si>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</si>
  <si>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</si>
  <si>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</si>
  <si>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</si>
  <si>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</si>
  <si>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</si>
  <si>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</si>
  <si>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</si>
  <si>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</si>
  <si>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</si>
  <si>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</si>
  <si>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</si>
  <si>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</si>
  <si>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</si>
  <si>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</si>
  <si>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</si>
  <si>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</si>
  <si>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</si>
  <si>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</si>
  <si>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</si>
  <si>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</si>
  <si>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</si>
  <si>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</si>
  <si>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</si>
  <si>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</si>
  <si>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</si>
  <si>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</si>
  <si>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</si>
  <si>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</si>
  <si>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</si>
  <si>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</si>
  <si>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</si>
  <si>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</si>
  <si>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</si>
  <si>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</si>
  <si>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</si>
  <si>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</si>
  <si>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</si>
  <si>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</si>
  <si>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</si>
  <si>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</si>
  <si>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</si>
  <si>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</si>
  <si>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</si>
  <si>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</si>
  <si>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</si>
  <si>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</si>
  <si>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</si>
  <si>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</si>
  <si>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</si>
  <si>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</si>
  <si>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</si>
  <si>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</si>
  <si>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</si>
  <si>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</si>
  <si>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</si>
  <si>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</si>
  <si>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</si>
  <si>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</si>
  <si>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</si>
  <si>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</si>
  <si>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</si>
  <si>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</si>
  <si>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</si>
  <si>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</si>
  <si>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</si>
  <si>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</si>
  <si>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</si>
  <si>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</si>
  <si>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</si>
  <si>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</si>
  <si>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</si>
  <si>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</si>
  <si>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</si>
  <si>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</si>
  <si>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</si>
  <si>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</si>
  <si>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</si>
  <si>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</si>
  <si>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</si>
  <si>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</si>
  <si>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</si>
  <si>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</si>
  <si>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</si>
  <si>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</si>
  <si>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</si>
  <si>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</si>
  <si>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</si>
  <si>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</si>
  <si>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</si>
  <si>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</si>
  <si>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</si>
  <si>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</si>
  <si>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</si>
  <si>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</si>
  <si>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</si>
  <si>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</si>
  <si>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</si>
  <si>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</si>
  <si>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</si>
  <si>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</si>
  <si>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</si>
  <si>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</si>
  <si>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</si>
  <si>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</si>
  <si>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</si>
  <si>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</si>
  <si>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</si>
  <si>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</si>
  <si>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</si>
  <si>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</si>
  <si>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</si>
  <si>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</si>
  <si>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</si>
  <si>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</si>
  <si>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</si>
  <si>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</si>
  <si>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</si>
  <si>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</si>
  <si>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</si>
  <si>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</si>
  <si>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</si>
  <si>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</si>
  <si>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</si>
  <si>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</si>
  <si>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</si>
  <si>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</si>
  <si>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</si>
  <si>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</si>
  <si>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</si>
  <si>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</si>
  <si>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</si>
  <si>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</si>
  <si>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</si>
  <si>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</si>
  <si>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</si>
  <si>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</si>
  <si>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</si>
  <si>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</si>
  <si>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</si>
  <si>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</si>
  <si>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</si>
  <si>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</si>
  <si>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</si>
  <si>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</si>
  <si>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</si>
  <si>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</si>
  <si>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</si>
  <si>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</si>
  <si>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</si>
  <si>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</si>
  <si>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</si>
  <si>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</si>
  <si>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</si>
  <si>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</si>
  <si>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</si>
  <si>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</si>
  <si>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</si>
  <si>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</si>
  <si>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</si>
  <si>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</si>
  <si>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</si>
  <si>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</si>
  <si>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</si>
  <si>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</si>
  <si>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</si>
  <si>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</si>
  <si>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</si>
  <si>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</si>
  <si>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</si>
  <si>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</si>
  <si>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</si>
  <si>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</si>
  <si>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</si>
  <si>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</si>
  <si>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</si>
  <si>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</si>
  <si>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</si>
  <si>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</si>
  <si>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</si>
  <si>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</si>
  <si>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</si>
  <si>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</si>
  <si>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</si>
  <si>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</si>
  <si>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</si>
  <si>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</si>
  <si>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</si>
  <si>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</si>
  <si>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</si>
  <si>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</si>
  <si>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</si>
  <si>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</si>
  <si>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</si>
  <si>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</si>
  <si>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</si>
  <si>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</si>
  <si>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</si>
  <si>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</si>
  <si>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</si>
  <si>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</si>
  <si>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</si>
  <si>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</si>
  <si>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</si>
  <si>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</si>
  <si>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</si>
  <si>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</si>
  <si>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</si>
  <si>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</si>
  <si>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</si>
  <si>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</si>
  <si>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</si>
  <si>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</si>
  <si>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</si>
  <si>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</si>
  <si>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</si>
  <si>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</si>
  <si>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</si>
  <si>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</si>
  <si>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</si>
  <si>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</si>
  <si>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</si>
  <si>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</si>
  <si>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</si>
  <si>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</si>
  <si>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</si>
  <si>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</si>
  <si>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</si>
  <si>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</si>
  <si>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</si>
  <si>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</si>
  <si>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</si>
  <si>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</si>
  <si>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</si>
  <si>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</si>
  <si>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</si>
  <si>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</si>
  <si>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</si>
  <si>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</si>
  <si>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</si>
  <si>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</si>
  <si>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</si>
  <si>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</si>
  <si>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</si>
  <si>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</si>
  <si>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</si>
  <si>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</si>
  <si>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</si>
  <si>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</si>
  <si>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</si>
  <si>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</si>
  <si>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</si>
  <si>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</si>
  <si>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</si>
  <si>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</si>
  <si>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</si>
  <si>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</si>
  <si>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</si>
  <si>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</si>
  <si>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</si>
  <si>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</si>
  <si>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</si>
  <si>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</si>
  <si>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</si>
  <si>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</si>
  <si>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</si>
  <si>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</si>
  <si>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</si>
  <si>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</si>
  <si>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</si>
  <si>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</si>
  <si>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</si>
  <si>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</si>
  <si>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</si>
  <si>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</si>
  <si>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</si>
  <si>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</si>
  <si>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</si>
  <si>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</si>
  <si>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</si>
  <si>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</si>
  <si>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</si>
  <si>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</si>
  <si>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</si>
  <si>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</si>
  <si>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</si>
  <si>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</si>
  <si>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</si>
  <si>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</si>
  <si>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</si>
  <si>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</si>
  <si>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</si>
  <si>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</si>
  <si>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</si>
  <si>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</si>
  <si>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</si>
  <si>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</si>
  <si>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</si>
  <si>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</si>
  <si>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</si>
  <si>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</si>
  <si>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</si>
  <si>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</si>
  <si>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</si>
  <si>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</si>
  <si>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</si>
  <si>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</si>
  <si>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</si>
  <si>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</si>
  <si>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</si>
  <si>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</si>
  <si>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</si>
  <si>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</si>
  <si>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</si>
  <si>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</si>
  <si>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</si>
  <si>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</si>
  <si>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</si>
  <si>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</si>
  <si>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</si>
  <si>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</si>
  <si>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</si>
  <si>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</si>
  <si>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</si>
  <si>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</si>
  <si>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</si>
  <si>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</si>
  <si>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</si>
  <si>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</si>
  <si>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</si>
  <si>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</si>
  <si>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</si>
  <si>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</si>
  <si>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</si>
  <si>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</si>
  <si>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</si>
  <si>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</si>
  <si>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</si>
  <si>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</si>
  <si>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</si>
  <si>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</si>
  <si>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</si>
  <si>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</si>
  <si>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</si>
  <si>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</si>
  <si>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</si>
  <si>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</si>
  <si>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</si>
  <si>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</si>
  <si>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</si>
  <si>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</si>
  <si>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</si>
  <si>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</si>
  <si>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</si>
  <si>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</si>
  <si>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</si>
  <si>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</si>
  <si>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</si>
  <si>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</si>
  <si>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</si>
  <si>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</si>
  <si>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</si>
  <si>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</si>
  <si>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</si>
  <si>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</si>
  <si>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</si>
  <si>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</si>
  <si>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</si>
  <si>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</si>
  <si>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</si>
  <si>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</si>
  <si>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</si>
  <si>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</si>
  <si>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</si>
  <si>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</si>
  <si>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</si>
  <si>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</si>
  <si>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</si>
  <si>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</si>
  <si>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</si>
  <si>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</si>
  <si>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</si>
  <si>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</si>
  <si>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</si>
  <si>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</si>
  <si>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</si>
  <si>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</si>
  <si>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</si>
  <si>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</si>
  <si>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</si>
  <si>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</si>
  <si>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</si>
  <si>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</si>
  <si>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</si>
  <si>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</si>
  <si>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</si>
  <si>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</si>
  <si>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</si>
  <si>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</si>
  <si>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</si>
  <si>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</si>
  <si>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</si>
  <si>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</si>
  <si>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</si>
  <si>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</si>
  <si>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</si>
  <si>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</si>
  <si>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</si>
  <si>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</si>
  <si>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</si>
  <si>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</si>
  <si>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</si>
  <si>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</si>
  <si>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Önkormányzat 2017. évi költségvetése</t>
  </si>
  <si>
    <t>18. melléklet a   /2017.(II.01.) önkormányzati rendelethez</t>
  </si>
  <si>
    <t>14. melléklet a    /2017.(II.01.) önkormányzati rendelethez</t>
  </si>
  <si>
    <t>saját bevételek 2017</t>
  </si>
  <si>
    <t>saját bevételek 2018</t>
  </si>
  <si>
    <t>saját bevételek 2020</t>
  </si>
  <si>
    <t>12. melléklet a    /2017.(II.01.) önkormányzati rendelethez</t>
  </si>
  <si>
    <t>11. melléklet a     /2017.(II.01.) önkormányzati rendelethez</t>
  </si>
  <si>
    <t>10. melléklet a    /2017.(II.01.) önkormányzati rendelethez</t>
  </si>
  <si>
    <t>Módosított Ei</t>
  </si>
  <si>
    <t>10. melléklet a   /2017.(…………………..) önkormányzati rendelethez</t>
  </si>
  <si>
    <t>11. melléklet a    /2017.(…………………..) önkormányzati rendelethez</t>
  </si>
  <si>
    <t>Támogatások, kölcsönök bevételei ( Ft)</t>
  </si>
  <si>
    <t>Támogatások, kölcsönök nyújtása és törlesztése ( Ft)</t>
  </si>
  <si>
    <t>B411</t>
  </si>
  <si>
    <t>Módosított előirányzat</t>
  </si>
  <si>
    <t xml:space="preserve">  1. melléklet …/2017.(XI.22.) képviselő-testületi határozathoz</t>
  </si>
  <si>
    <t>2.  melléklet a …/2017.(XI.22.) képvisel-testületi határozathoz</t>
  </si>
  <si>
    <t>Badacsonytomaji Közös Önkormányzati Hivatal 2017. évi költségvetése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</si>
</sst>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i/>
      <sz val="10"/>
      <color indexed="30"/>
      <name val="Bookman Old Style"/>
      <family val="1"/>
    </font>
    <font>
      <i/>
      <sz val="11"/>
      <color indexed="3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1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>
      <alignment/>
      <protection/>
    </xf>
    <xf numFmtId="0" fontId="6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1" fillId="35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24" fillId="0" borderId="0" xfId="0" applyFont="1" applyAlignment="1">
      <alignment/>
    </xf>
    <xf numFmtId="165" fontId="11" fillId="35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8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1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3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vertical="center" wrapText="1"/>
    </xf>
    <xf numFmtId="1" fontId="14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165" fontId="10" fillId="35" borderId="10" xfId="0" applyNumberFormat="1" applyFont="1" applyFill="1" applyBorder="1" applyAlignment="1">
      <alignment vertical="center"/>
    </xf>
    <xf numFmtId="0" fontId="14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34" fillId="32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1" fontId="1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175" fontId="5" fillId="0" borderId="10" xfId="40" applyNumberFormat="1" applyFont="1" applyBorder="1" applyAlignment="1">
      <alignment horizontal="center" vertical="center" wrapText="1"/>
    </xf>
    <xf numFmtId="175" fontId="5" fillId="0" borderId="10" xfId="4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5" fontId="5" fillId="0" borderId="0" xfId="40" applyNumberFormat="1" applyFont="1" applyAlignment="1">
      <alignment/>
    </xf>
    <xf numFmtId="175" fontId="5" fillId="0" borderId="0" xfId="40" applyNumberFormat="1" applyFont="1" applyBorder="1" applyAlignment="1">
      <alignment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Border="1" applyAlignment="1">
      <alignment/>
    </xf>
    <xf numFmtId="175" fontId="36" fillId="0" borderId="10" xfId="40" applyNumberFormat="1" applyFont="1" applyBorder="1" applyAlignment="1">
      <alignment/>
    </xf>
    <xf numFmtId="175" fontId="8" fillId="0" borderId="10" xfId="40" applyNumberFormat="1" applyFont="1" applyFill="1" applyBorder="1" applyAlignment="1">
      <alignment horizontal="left" vertical="center" wrapText="1"/>
    </xf>
    <xf numFmtId="175" fontId="7" fillId="0" borderId="10" xfId="40" applyNumberFormat="1" applyFont="1" applyFill="1" applyBorder="1" applyAlignment="1">
      <alignment horizontal="left" vertical="center" wrapText="1"/>
    </xf>
    <xf numFmtId="175" fontId="8" fillId="0" borderId="10" xfId="40" applyNumberFormat="1" applyFont="1" applyFill="1" applyBorder="1" applyAlignment="1">
      <alignment horizontal="left" vertical="center"/>
    </xf>
    <xf numFmtId="175" fontId="7" fillId="0" borderId="10" xfId="40" applyNumberFormat="1" applyFont="1" applyFill="1" applyBorder="1" applyAlignment="1">
      <alignment horizontal="left" vertical="center"/>
    </xf>
    <xf numFmtId="175" fontId="35" fillId="37" borderId="10" xfId="40" applyNumberFormat="1" applyFont="1" applyFill="1" applyBorder="1" applyAlignment="1">
      <alignment/>
    </xf>
    <xf numFmtId="175" fontId="8" fillId="0" borderId="10" xfId="40" applyNumberFormat="1" applyFont="1" applyBorder="1" applyAlignment="1">
      <alignment horizontal="center" vertical="center" wrapText="1"/>
    </xf>
    <xf numFmtId="175" fontId="8" fillId="0" borderId="10" xfId="40" applyNumberFormat="1" applyFont="1" applyFill="1" applyBorder="1" applyAlignment="1">
      <alignment horizontal="center" vertical="center" wrapText="1"/>
    </xf>
    <xf numFmtId="175" fontId="8" fillId="0" borderId="10" xfId="40" applyNumberFormat="1" applyFont="1" applyBorder="1" applyAlignment="1">
      <alignment/>
    </xf>
    <xf numFmtId="175" fontId="7" fillId="0" borderId="10" xfId="40" applyNumberFormat="1" applyFont="1" applyBorder="1" applyAlignment="1">
      <alignment/>
    </xf>
    <xf numFmtId="175" fontId="35" fillId="0" borderId="10" xfId="40" applyNumberFormat="1" applyFont="1" applyBorder="1" applyAlignment="1">
      <alignment/>
    </xf>
    <xf numFmtId="175" fontId="8" fillId="0" borderId="0" xfId="40" applyNumberFormat="1" applyFont="1" applyAlignment="1">
      <alignment/>
    </xf>
    <xf numFmtId="175" fontId="7" fillId="0" borderId="10" xfId="40" applyNumberFormat="1" applyFont="1" applyFill="1" applyBorder="1" applyAlignment="1">
      <alignment/>
    </xf>
    <xf numFmtId="175" fontId="7" fillId="37" borderId="10" xfId="4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tabSelected="1" view="pageBreakPreview" zoomScale="90" zoomScaleNormal="90" zoomScaleSheetLayoutView="90" zoomScalePageLayoutView="0" workbookViewId="0" topLeftCell="A1">
      <selection activeCell="A22" sqref="A22"/>
    </sheetView>
  </sheetViews>
  <sheetFormatPr defaultColWidth="9.140625" defaultRowHeight="15"/>
  <cols>
    <col min="1" max="1" width="92.57421875" style="86" customWidth="1"/>
    <col min="2" max="2" width="9.140625" style="86" customWidth="1"/>
    <col min="3" max="7" width="19.7109375" style="185" customWidth="1"/>
    <col min="8" max="16384" width="9.140625" style="86" customWidth="1"/>
  </cols>
  <sheetData>
    <row r="1" spans="1:7" ht="15">
      <c r="A1" s="156" t="s">
        <v>589</v>
      </c>
      <c r="B1" s="156"/>
      <c r="C1" s="156"/>
      <c r="D1" s="156"/>
      <c r="E1" s="156"/>
      <c r="F1" s="156"/>
      <c r="G1" s="156"/>
    </row>
    <row r="2" spans="1:6" ht="24" customHeight="1">
      <c r="A2" s="152" t="s">
        <v>591</v>
      </c>
      <c r="B2" s="153"/>
      <c r="C2" s="153"/>
      <c r="D2" s="153"/>
      <c r="E2" s="153"/>
      <c r="F2" s="154"/>
    </row>
    <row r="3" spans="1:8" ht="24" customHeight="1">
      <c r="A3" s="155" t="s">
        <v>571</v>
      </c>
      <c r="B3" s="153"/>
      <c r="C3" s="153"/>
      <c r="D3" s="153"/>
      <c r="E3" s="153"/>
      <c r="F3" s="154"/>
      <c r="H3" s="69"/>
    </row>
    <row r="4" ht="15.75">
      <c r="A4" s="86" t="s">
        <v>117</v>
      </c>
    </row>
    <row r="5" spans="1:7" s="169" customFormat="1" ht="30">
      <c r="A5" s="1" t="s">
        <v>127</v>
      </c>
      <c r="B5" s="2" t="s">
        <v>91</v>
      </c>
      <c r="C5" s="180" t="s">
        <v>0</v>
      </c>
      <c r="D5" s="180" t="s">
        <v>1</v>
      </c>
      <c r="E5" s="180" t="s">
        <v>103</v>
      </c>
      <c r="F5" s="181" t="s">
        <v>85</v>
      </c>
      <c r="G5" s="180" t="s">
        <v>588</v>
      </c>
    </row>
    <row r="6" spans="1:7" ht="15" customHeight="1">
      <c r="A6" s="28" t="s">
        <v>305</v>
      </c>
      <c r="B6" s="5" t="s">
        <v>306</v>
      </c>
      <c r="C6" s="182"/>
      <c r="D6" s="182"/>
      <c r="E6" s="182"/>
      <c r="F6" s="182"/>
      <c r="G6" s="182"/>
    </row>
    <row r="7" spans="1:7" ht="15" customHeight="1">
      <c r="A7" s="4" t="s">
        <v>307</v>
      </c>
      <c r="B7" s="5" t="s">
        <v>308</v>
      </c>
      <c r="C7" s="182"/>
      <c r="D7" s="182"/>
      <c r="E7" s="182"/>
      <c r="F7" s="182"/>
      <c r="G7" s="182"/>
    </row>
    <row r="8" spans="1:7" ht="15" customHeight="1">
      <c r="A8" s="4" t="s">
        <v>309</v>
      </c>
      <c r="B8" s="5" t="s">
        <v>310</v>
      </c>
      <c r="C8" s="182"/>
      <c r="D8" s="182"/>
      <c r="E8" s="182"/>
      <c r="F8" s="182"/>
      <c r="G8" s="182"/>
    </row>
    <row r="9" spans="1:7" ht="15" customHeight="1">
      <c r="A9" s="4" t="s">
        <v>311</v>
      </c>
      <c r="B9" s="5" t="s">
        <v>312</v>
      </c>
      <c r="C9" s="182"/>
      <c r="D9" s="182"/>
      <c r="E9" s="182"/>
      <c r="F9" s="182"/>
      <c r="G9" s="182"/>
    </row>
    <row r="10" spans="1:7" ht="15" customHeight="1">
      <c r="A10" s="4" t="s">
        <v>313</v>
      </c>
      <c r="B10" s="5" t="s">
        <v>314</v>
      </c>
      <c r="C10" s="182"/>
      <c r="D10" s="182"/>
      <c r="E10" s="182"/>
      <c r="F10" s="182"/>
      <c r="G10" s="182"/>
    </row>
    <row r="11" spans="1:7" ht="15" customHeight="1">
      <c r="A11" s="4" t="s">
        <v>315</v>
      </c>
      <c r="B11" s="5" t="s">
        <v>316</v>
      </c>
      <c r="C11" s="182"/>
      <c r="D11" s="182"/>
      <c r="E11" s="182"/>
      <c r="F11" s="182"/>
      <c r="G11" s="182"/>
    </row>
    <row r="12" spans="1:7" s="88" customFormat="1" ht="15" customHeight="1">
      <c r="A12" s="6" t="s">
        <v>527</v>
      </c>
      <c r="B12" s="7" t="s">
        <v>317</v>
      </c>
      <c r="C12" s="182">
        <f>SUM(C6:C11)</f>
        <v>0</v>
      </c>
      <c r="D12" s="182"/>
      <c r="E12" s="182"/>
      <c r="F12" s="182"/>
      <c r="G12" s="183"/>
    </row>
    <row r="13" spans="1:7" ht="15" customHeight="1">
      <c r="A13" s="4" t="s">
        <v>318</v>
      </c>
      <c r="B13" s="5" t="s">
        <v>319</v>
      </c>
      <c r="C13" s="182"/>
      <c r="D13" s="182"/>
      <c r="E13" s="182"/>
      <c r="F13" s="182"/>
      <c r="G13" s="182"/>
    </row>
    <row r="14" spans="1:7" ht="15" customHeight="1">
      <c r="A14" s="4" t="s">
        <v>320</v>
      </c>
      <c r="B14" s="5" t="s">
        <v>321</v>
      </c>
      <c r="C14" s="182"/>
      <c r="D14" s="182"/>
      <c r="E14" s="182"/>
      <c r="F14" s="182"/>
      <c r="G14" s="182"/>
    </row>
    <row r="15" spans="1:7" ht="15" customHeight="1">
      <c r="A15" s="4" t="s">
        <v>490</v>
      </c>
      <c r="B15" s="5" t="s">
        <v>322</v>
      </c>
      <c r="C15" s="182"/>
      <c r="D15" s="182"/>
      <c r="E15" s="182"/>
      <c r="F15" s="182"/>
      <c r="G15" s="182"/>
    </row>
    <row r="16" spans="1:7" ht="15" customHeight="1">
      <c r="A16" s="4" t="s">
        <v>491</v>
      </c>
      <c r="B16" s="5" t="s">
        <v>323</v>
      </c>
      <c r="C16" s="182"/>
      <c r="D16" s="182"/>
      <c r="E16" s="182"/>
      <c r="F16" s="182"/>
      <c r="G16" s="182"/>
    </row>
    <row r="17" spans="1:7" ht="15" customHeight="1">
      <c r="A17" s="4" t="s">
        <v>492</v>
      </c>
      <c r="B17" s="5" t="s">
        <v>324</v>
      </c>
      <c r="C17" s="182">
        <v>13679645</v>
      </c>
      <c r="D17" s="182"/>
      <c r="E17" s="182"/>
      <c r="F17" s="182">
        <f>SUM(C17:E17)</f>
        <v>13679645</v>
      </c>
      <c r="G17" s="182">
        <v>13679645</v>
      </c>
    </row>
    <row r="18" spans="1:7" s="88" customFormat="1" ht="15" customHeight="1">
      <c r="A18" s="36" t="s">
        <v>528</v>
      </c>
      <c r="B18" s="46" t="s">
        <v>325</v>
      </c>
      <c r="C18" s="182">
        <f>C12+C13+C14+C15+C16+C17</f>
        <v>13679645</v>
      </c>
      <c r="D18" s="182">
        <f>D12+D13+D14+D15+D16+D17</f>
        <v>0</v>
      </c>
      <c r="E18" s="182">
        <f>E12+E13+E14+E15+E16+E17</f>
        <v>0</v>
      </c>
      <c r="F18" s="182">
        <f>F12+F13+F14+F15+F16+F17</f>
        <v>13679645</v>
      </c>
      <c r="G18" s="183">
        <f>SUM(G12:G17)</f>
        <v>13679645</v>
      </c>
    </row>
    <row r="19" spans="1:7" ht="15" customHeight="1">
      <c r="A19" s="4" t="s">
        <v>496</v>
      </c>
      <c r="B19" s="5" t="s">
        <v>334</v>
      </c>
      <c r="C19" s="182"/>
      <c r="D19" s="182"/>
      <c r="E19" s="182"/>
      <c r="F19" s="182"/>
      <c r="G19" s="182"/>
    </row>
    <row r="20" spans="1:7" ht="15" customHeight="1">
      <c r="A20" s="4" t="s">
        <v>497</v>
      </c>
      <c r="B20" s="5" t="s">
        <v>335</v>
      </c>
      <c r="C20" s="182"/>
      <c r="D20" s="182"/>
      <c r="E20" s="182"/>
      <c r="F20" s="182"/>
      <c r="G20" s="182"/>
    </row>
    <row r="21" spans="1:7" ht="15" customHeight="1">
      <c r="A21" s="6" t="s">
        <v>530</v>
      </c>
      <c r="B21" s="7" t="s">
        <v>336</v>
      </c>
      <c r="C21" s="182">
        <f>SUM(C19:C20)</f>
        <v>0</v>
      </c>
      <c r="D21" s="182">
        <f>SUM(D19:D20)</f>
        <v>0</v>
      </c>
      <c r="E21" s="182">
        <f>SUM(E19:E20)</f>
        <v>0</v>
      </c>
      <c r="F21" s="182">
        <f>SUM(F19:F20)</f>
        <v>0</v>
      </c>
      <c r="G21" s="182">
        <v>0</v>
      </c>
    </row>
    <row r="22" spans="1:7" ht="15" customHeight="1">
      <c r="A22" s="4" t="s">
        <v>498</v>
      </c>
      <c r="B22" s="5" t="s">
        <v>337</v>
      </c>
      <c r="C22" s="182"/>
      <c r="D22" s="182"/>
      <c r="E22" s="182"/>
      <c r="F22" s="182"/>
      <c r="G22" s="182"/>
    </row>
    <row r="23" spans="1:7" ht="15" customHeight="1">
      <c r="A23" s="4" t="s">
        <v>499</v>
      </c>
      <c r="B23" s="5" t="s">
        <v>338</v>
      </c>
      <c r="C23" s="182"/>
      <c r="D23" s="182"/>
      <c r="E23" s="182"/>
      <c r="F23" s="182"/>
      <c r="G23" s="182"/>
    </row>
    <row r="24" spans="1:7" ht="15" customHeight="1">
      <c r="A24" s="4" t="s">
        <v>500</v>
      </c>
      <c r="B24" s="5" t="s">
        <v>339</v>
      </c>
      <c r="C24" s="182"/>
      <c r="D24" s="182"/>
      <c r="E24" s="182"/>
      <c r="F24" s="182"/>
      <c r="G24" s="182"/>
    </row>
    <row r="25" spans="1:7" ht="15" customHeight="1">
      <c r="A25" s="4" t="s">
        <v>501</v>
      </c>
      <c r="B25" s="5" t="s">
        <v>341</v>
      </c>
      <c r="C25" s="182"/>
      <c r="D25" s="182"/>
      <c r="E25" s="182"/>
      <c r="F25" s="182"/>
      <c r="G25" s="182"/>
    </row>
    <row r="26" spans="1:7" ht="15" customHeight="1">
      <c r="A26" s="4" t="s">
        <v>502</v>
      </c>
      <c r="B26" s="5" t="s">
        <v>344</v>
      </c>
      <c r="C26" s="182"/>
      <c r="D26" s="182"/>
      <c r="E26" s="182"/>
      <c r="F26" s="182"/>
      <c r="G26" s="182"/>
    </row>
    <row r="27" spans="1:7" ht="15" customHeight="1">
      <c r="A27" s="4" t="s">
        <v>345</v>
      </c>
      <c r="B27" s="5" t="s">
        <v>346</v>
      </c>
      <c r="C27" s="182"/>
      <c r="D27" s="182"/>
      <c r="E27" s="182"/>
      <c r="F27" s="182"/>
      <c r="G27" s="182"/>
    </row>
    <row r="28" spans="1:7" ht="15" customHeight="1">
      <c r="A28" s="4" t="s">
        <v>503</v>
      </c>
      <c r="B28" s="5" t="s">
        <v>347</v>
      </c>
      <c r="C28" s="182"/>
      <c r="D28" s="182"/>
      <c r="E28" s="182"/>
      <c r="F28" s="182"/>
      <c r="G28" s="182"/>
    </row>
    <row r="29" spans="1:7" ht="15" customHeight="1">
      <c r="A29" s="4" t="s">
        <v>504</v>
      </c>
      <c r="B29" s="5" t="s">
        <v>352</v>
      </c>
      <c r="C29" s="182"/>
      <c r="D29" s="182"/>
      <c r="E29" s="182"/>
      <c r="F29" s="182"/>
      <c r="G29" s="182"/>
    </row>
    <row r="30" spans="1:7" ht="15" customHeight="1">
      <c r="A30" s="6" t="s">
        <v>531</v>
      </c>
      <c r="B30" s="7" t="s">
        <v>355</v>
      </c>
      <c r="C30" s="182">
        <f>SUM(C25:C29)</f>
        <v>0</v>
      </c>
      <c r="D30" s="182">
        <f>SUM(D25:D29)</f>
        <v>0</v>
      </c>
      <c r="E30" s="182">
        <f>SUM(E25:E29)</f>
        <v>0</v>
      </c>
      <c r="F30" s="182">
        <f>SUM(F25:F29)</f>
        <v>0</v>
      </c>
      <c r="G30" s="182">
        <v>0</v>
      </c>
    </row>
    <row r="31" spans="1:7" ht="15" customHeight="1">
      <c r="A31" s="4" t="s">
        <v>505</v>
      </c>
      <c r="B31" s="5" t="s">
        <v>356</v>
      </c>
      <c r="C31" s="182"/>
      <c r="D31" s="182"/>
      <c r="E31" s="182"/>
      <c r="F31" s="182"/>
      <c r="G31" s="182"/>
    </row>
    <row r="32" spans="1:7" s="127" customFormat="1" ht="15" customHeight="1">
      <c r="A32" s="36" t="s">
        <v>532</v>
      </c>
      <c r="B32" s="46" t="s">
        <v>357</v>
      </c>
      <c r="C32" s="182">
        <f>C31+C30+C24+C23+C22+C21</f>
        <v>0</v>
      </c>
      <c r="D32" s="182">
        <f>D31+D30+D24+D23+D22+D21</f>
        <v>0</v>
      </c>
      <c r="E32" s="182">
        <f>E31+E30+E24+E23+E22+E21</f>
        <v>0</v>
      </c>
      <c r="F32" s="182">
        <f>F31+F30+F24+F23+F22+F21</f>
        <v>0</v>
      </c>
      <c r="G32" s="186">
        <f>G21+G22+G23+G24+G30+G31</f>
        <v>0</v>
      </c>
    </row>
    <row r="33" spans="1:7" ht="15" customHeight="1">
      <c r="A33" s="12" t="s">
        <v>358</v>
      </c>
      <c r="B33" s="5" t="s">
        <v>359</v>
      </c>
      <c r="C33" s="182"/>
      <c r="D33" s="182"/>
      <c r="E33" s="182"/>
      <c r="F33" s="182"/>
      <c r="G33" s="182"/>
    </row>
    <row r="34" spans="1:7" ht="15" customHeight="1">
      <c r="A34" s="12" t="s">
        <v>506</v>
      </c>
      <c r="B34" s="5" t="s">
        <v>360</v>
      </c>
      <c r="C34" s="182">
        <v>1200000</v>
      </c>
      <c r="D34" s="182"/>
      <c r="E34" s="182"/>
      <c r="F34" s="182">
        <f>SUM(C34:E34)</f>
        <v>1200000</v>
      </c>
      <c r="G34" s="182">
        <v>1887000</v>
      </c>
    </row>
    <row r="35" spans="1:7" ht="15" customHeight="1">
      <c r="A35" s="12" t="s">
        <v>507</v>
      </c>
      <c r="B35" s="5" t="s">
        <v>361</v>
      </c>
      <c r="C35" s="182"/>
      <c r="D35" s="182"/>
      <c r="E35" s="182"/>
      <c r="F35" s="182">
        <f>SUM(C35:E35)</f>
        <v>0</v>
      </c>
      <c r="G35" s="182">
        <v>235000</v>
      </c>
    </row>
    <row r="36" spans="1:7" ht="15" customHeight="1">
      <c r="A36" s="12" t="s">
        <v>508</v>
      </c>
      <c r="B36" s="5" t="s">
        <v>362</v>
      </c>
      <c r="C36" s="182"/>
      <c r="D36" s="182"/>
      <c r="E36" s="182"/>
      <c r="F36" s="182"/>
      <c r="G36" s="182"/>
    </row>
    <row r="37" spans="1:7" ht="15" customHeight="1">
      <c r="A37" s="12" t="s">
        <v>363</v>
      </c>
      <c r="B37" s="5" t="s">
        <v>364</v>
      </c>
      <c r="C37" s="182"/>
      <c r="D37" s="182"/>
      <c r="E37" s="182"/>
      <c r="F37" s="182"/>
      <c r="G37" s="182"/>
    </row>
    <row r="38" spans="1:7" ht="15" customHeight="1">
      <c r="A38" s="12" t="s">
        <v>365</v>
      </c>
      <c r="B38" s="5" t="s">
        <v>366</v>
      </c>
      <c r="C38" s="182"/>
      <c r="D38" s="182"/>
      <c r="E38" s="182"/>
      <c r="F38" s="182">
        <f>SUM(C38:E38)</f>
        <v>0</v>
      </c>
      <c r="G38" s="182">
        <v>265000</v>
      </c>
    </row>
    <row r="39" spans="1:7" ht="15" customHeight="1">
      <c r="A39" s="12" t="s">
        <v>367</v>
      </c>
      <c r="B39" s="5" t="s">
        <v>368</v>
      </c>
      <c r="C39" s="182"/>
      <c r="D39" s="182"/>
      <c r="E39" s="182"/>
      <c r="F39" s="182"/>
      <c r="G39" s="182"/>
    </row>
    <row r="40" spans="1:7" ht="15" customHeight="1">
      <c r="A40" s="12" t="s">
        <v>509</v>
      </c>
      <c r="B40" s="5" t="s">
        <v>369</v>
      </c>
      <c r="C40" s="182"/>
      <c r="D40" s="182"/>
      <c r="E40" s="182"/>
      <c r="F40" s="182"/>
      <c r="G40" s="182"/>
    </row>
    <row r="41" spans="1:7" ht="15" customHeight="1">
      <c r="A41" s="12" t="s">
        <v>510</v>
      </c>
      <c r="B41" s="5" t="s">
        <v>370</v>
      </c>
      <c r="C41" s="182"/>
      <c r="D41" s="182"/>
      <c r="E41" s="182"/>
      <c r="F41" s="182">
        <f>SUM(C41:E41)</f>
        <v>0</v>
      </c>
      <c r="G41" s="182">
        <v>0</v>
      </c>
    </row>
    <row r="42" spans="1:7" ht="15" customHeight="1">
      <c r="A42" s="12" t="s">
        <v>511</v>
      </c>
      <c r="B42" s="5" t="s">
        <v>587</v>
      </c>
      <c r="C42" s="182"/>
      <c r="D42" s="182"/>
      <c r="E42" s="182"/>
      <c r="F42" s="182"/>
      <c r="G42" s="182">
        <v>1028000</v>
      </c>
    </row>
    <row r="43" spans="1:7" ht="15" customHeight="1">
      <c r="A43" s="45" t="s">
        <v>533</v>
      </c>
      <c r="B43" s="46" t="s">
        <v>371</v>
      </c>
      <c r="C43" s="183">
        <f>SUM(C33:C42)</f>
        <v>1200000</v>
      </c>
      <c r="D43" s="183">
        <f>SUM(D33:D42)</f>
        <v>0</v>
      </c>
      <c r="E43" s="183">
        <f>SUM(E33:E42)</f>
        <v>0</v>
      </c>
      <c r="F43" s="183">
        <f>SUM(F33:F42)</f>
        <v>1200000</v>
      </c>
      <c r="G43" s="183">
        <f>SUM(G33:G42)</f>
        <v>3415000</v>
      </c>
    </row>
    <row r="44" spans="1:7" ht="15" customHeight="1">
      <c r="A44" s="12" t="s">
        <v>380</v>
      </c>
      <c r="B44" s="5" t="s">
        <v>381</v>
      </c>
      <c r="C44" s="182"/>
      <c r="D44" s="182"/>
      <c r="E44" s="182"/>
      <c r="F44" s="182"/>
      <c r="G44" s="182"/>
    </row>
    <row r="45" spans="1:7" ht="15" customHeight="1">
      <c r="A45" s="4" t="s">
        <v>515</v>
      </c>
      <c r="B45" s="5" t="s">
        <v>382</v>
      </c>
      <c r="C45" s="182"/>
      <c r="D45" s="182"/>
      <c r="E45" s="182"/>
      <c r="F45" s="182"/>
      <c r="G45" s="182"/>
    </row>
    <row r="46" spans="1:7" ht="15" customHeight="1">
      <c r="A46" s="12" t="s">
        <v>516</v>
      </c>
      <c r="B46" s="5" t="s">
        <v>383</v>
      </c>
      <c r="C46" s="182"/>
      <c r="D46" s="182"/>
      <c r="E46" s="182"/>
      <c r="F46" s="182"/>
      <c r="G46" s="182"/>
    </row>
    <row r="47" spans="1:7" ht="15" customHeight="1">
      <c r="A47" s="36" t="s">
        <v>535</v>
      </c>
      <c r="B47" s="46" t="s">
        <v>384</v>
      </c>
      <c r="C47" s="183">
        <f>SUM(C44:C46)</f>
        <v>0</v>
      </c>
      <c r="D47" s="183">
        <f>SUM(D44:D46)</f>
        <v>0</v>
      </c>
      <c r="E47" s="183">
        <f>SUM(E44:E46)</f>
        <v>0</v>
      </c>
      <c r="F47" s="183">
        <f>SUM(F44:F46)</f>
        <v>0</v>
      </c>
      <c r="G47" s="183">
        <f>SUM(G44:G46)</f>
        <v>0</v>
      </c>
    </row>
    <row r="48" spans="1:7" ht="15" customHeight="1">
      <c r="A48" s="52" t="s">
        <v>104</v>
      </c>
      <c r="B48" s="151"/>
      <c r="C48" s="179">
        <f>C47+C43+C32+C18</f>
        <v>14879645</v>
      </c>
      <c r="D48" s="179">
        <f>D47+D43+D32+D18</f>
        <v>0</v>
      </c>
      <c r="E48" s="179">
        <f>E47+E43+E32+E18</f>
        <v>0</v>
      </c>
      <c r="F48" s="179">
        <f>F47+F43+F32+F18</f>
        <v>14879645</v>
      </c>
      <c r="G48" s="187">
        <f>G47+G43+G32+G18</f>
        <v>17094645</v>
      </c>
    </row>
    <row r="49" spans="1:7" ht="15" customHeight="1">
      <c r="A49" s="4" t="s">
        <v>326</v>
      </c>
      <c r="B49" s="5" t="s">
        <v>327</v>
      </c>
      <c r="C49" s="182"/>
      <c r="D49" s="182"/>
      <c r="E49" s="182"/>
      <c r="F49" s="182"/>
      <c r="G49" s="182"/>
    </row>
    <row r="50" spans="1:7" ht="15" customHeight="1">
      <c r="A50" s="4" t="s">
        <v>328</v>
      </c>
      <c r="B50" s="5" t="s">
        <v>329</v>
      </c>
      <c r="C50" s="182"/>
      <c r="D50" s="182"/>
      <c r="E50" s="182"/>
      <c r="F50" s="182"/>
      <c r="G50" s="182"/>
    </row>
    <row r="51" spans="1:7" ht="15" customHeight="1">
      <c r="A51" s="4" t="s">
        <v>493</v>
      </c>
      <c r="B51" s="5" t="s">
        <v>330</v>
      </c>
      <c r="C51" s="182"/>
      <c r="D51" s="182"/>
      <c r="E51" s="182"/>
      <c r="F51" s="182"/>
      <c r="G51" s="182"/>
    </row>
    <row r="52" spans="1:7" ht="15" customHeight="1">
      <c r="A52" s="4" t="s">
        <v>494</v>
      </c>
      <c r="B52" s="5" t="s">
        <v>331</v>
      </c>
      <c r="C52" s="182"/>
      <c r="D52" s="182"/>
      <c r="E52" s="182"/>
      <c r="F52" s="182"/>
      <c r="G52" s="182"/>
    </row>
    <row r="53" spans="1:7" ht="15" customHeight="1">
      <c r="A53" s="4" t="s">
        <v>495</v>
      </c>
      <c r="B53" s="5" t="s">
        <v>332</v>
      </c>
      <c r="C53" s="182"/>
      <c r="D53" s="182"/>
      <c r="E53" s="182"/>
      <c r="F53" s="182"/>
      <c r="G53" s="182"/>
    </row>
    <row r="54" spans="1:7" ht="15" customHeight="1">
      <c r="A54" s="36" t="s">
        <v>529</v>
      </c>
      <c r="B54" s="46" t="s">
        <v>333</v>
      </c>
      <c r="C54" s="182">
        <f>SUM(C49:C53)</f>
        <v>0</v>
      </c>
      <c r="D54" s="182">
        <f>SUM(D49:D53)</f>
        <v>0</v>
      </c>
      <c r="E54" s="182">
        <f>SUM(E49:E53)</f>
        <v>0</v>
      </c>
      <c r="F54" s="182">
        <f>SUM(F49:F53)</f>
        <v>0</v>
      </c>
      <c r="G54" s="182">
        <v>0</v>
      </c>
    </row>
    <row r="55" spans="1:7" ht="15" customHeight="1">
      <c r="A55" s="12" t="s">
        <v>512</v>
      </c>
      <c r="B55" s="5" t="s">
        <v>372</v>
      </c>
      <c r="C55" s="182"/>
      <c r="D55" s="182"/>
      <c r="E55" s="182"/>
      <c r="F55" s="182"/>
      <c r="G55" s="182"/>
    </row>
    <row r="56" spans="1:7" ht="15" customHeight="1">
      <c r="A56" s="12" t="s">
        <v>513</v>
      </c>
      <c r="B56" s="5" t="s">
        <v>373</v>
      </c>
      <c r="C56" s="182"/>
      <c r="D56" s="182"/>
      <c r="E56" s="182"/>
      <c r="F56" s="182"/>
      <c r="G56" s="182"/>
    </row>
    <row r="57" spans="1:7" ht="15" customHeight="1">
      <c r="A57" s="12" t="s">
        <v>374</v>
      </c>
      <c r="B57" s="5" t="s">
        <v>375</v>
      </c>
      <c r="C57" s="182"/>
      <c r="D57" s="182"/>
      <c r="E57" s="182"/>
      <c r="F57" s="182"/>
      <c r="G57" s="182"/>
    </row>
    <row r="58" spans="1:7" ht="15" customHeight="1">
      <c r="A58" s="12" t="s">
        <v>514</v>
      </c>
      <c r="B58" s="5" t="s">
        <v>376</v>
      </c>
      <c r="C58" s="182"/>
      <c r="D58" s="182"/>
      <c r="E58" s="182"/>
      <c r="F58" s="182"/>
      <c r="G58" s="182"/>
    </row>
    <row r="59" spans="1:7" ht="15" customHeight="1">
      <c r="A59" s="12" t="s">
        <v>377</v>
      </c>
      <c r="B59" s="5" t="s">
        <v>378</v>
      </c>
      <c r="C59" s="182"/>
      <c r="D59" s="182"/>
      <c r="E59" s="182"/>
      <c r="F59" s="182"/>
      <c r="G59" s="182"/>
    </row>
    <row r="60" spans="1:7" ht="15" customHeight="1">
      <c r="A60" s="36" t="s">
        <v>534</v>
      </c>
      <c r="B60" s="46" t="s">
        <v>379</v>
      </c>
      <c r="C60" s="182">
        <f>SUM(C55:C59)</f>
        <v>0</v>
      </c>
      <c r="D60" s="182">
        <f>SUM(D55:D59)</f>
        <v>0</v>
      </c>
      <c r="E60" s="182">
        <f>SUM(E55:E59)</f>
        <v>0</v>
      </c>
      <c r="F60" s="182">
        <f>SUM(F55:F59)</f>
        <v>0</v>
      </c>
      <c r="G60" s="182">
        <v>0</v>
      </c>
    </row>
    <row r="61" spans="1:7" ht="15" customHeight="1">
      <c r="A61" s="12" t="s">
        <v>385</v>
      </c>
      <c r="B61" s="5" t="s">
        <v>386</v>
      </c>
      <c r="C61" s="182"/>
      <c r="D61" s="182"/>
      <c r="E61" s="182"/>
      <c r="F61" s="182"/>
      <c r="G61" s="182"/>
    </row>
    <row r="62" spans="1:7" ht="15" customHeight="1">
      <c r="A62" s="4" t="s">
        <v>517</v>
      </c>
      <c r="B62" s="5" t="s">
        <v>387</v>
      </c>
      <c r="C62" s="182"/>
      <c r="D62" s="182"/>
      <c r="E62" s="182"/>
      <c r="F62" s="182"/>
      <c r="G62" s="182"/>
    </row>
    <row r="63" spans="1:7" ht="15" customHeight="1">
      <c r="A63" s="12" t="s">
        <v>518</v>
      </c>
      <c r="B63" s="5" t="s">
        <v>388</v>
      </c>
      <c r="C63" s="182"/>
      <c r="D63" s="182"/>
      <c r="E63" s="182"/>
      <c r="F63" s="182"/>
      <c r="G63" s="182"/>
    </row>
    <row r="64" spans="1:7" ht="15" customHeight="1">
      <c r="A64" s="36" t="s">
        <v>537</v>
      </c>
      <c r="B64" s="46" t="s">
        <v>389</v>
      </c>
      <c r="C64" s="182">
        <f>SUM(C61:C63)</f>
        <v>0</v>
      </c>
      <c r="D64" s="182">
        <f>SUM(D61:D63)</f>
        <v>0</v>
      </c>
      <c r="E64" s="182">
        <f>SUM(E61:E63)</f>
        <v>0</v>
      </c>
      <c r="F64" s="182">
        <f>SUM(F61:F63)</f>
        <v>0</v>
      </c>
      <c r="G64" s="182">
        <v>0</v>
      </c>
    </row>
    <row r="65" spans="1:7" ht="15" customHeight="1">
      <c r="A65" s="52" t="s">
        <v>105</v>
      </c>
      <c r="B65" s="55"/>
      <c r="C65" s="184">
        <f>C64+C60+C54</f>
        <v>0</v>
      </c>
      <c r="D65" s="184">
        <f>D64+D60+D54</f>
        <v>0</v>
      </c>
      <c r="E65" s="184">
        <f>E64+E60+E54</f>
        <v>0</v>
      </c>
      <c r="F65" s="184">
        <f>F64+F60+F54</f>
        <v>0</v>
      </c>
      <c r="G65" s="182">
        <v>0</v>
      </c>
    </row>
    <row r="66" spans="1:7" ht="15.75">
      <c r="A66" s="16" t="s">
        <v>536</v>
      </c>
      <c r="B66" s="95" t="s">
        <v>390</v>
      </c>
      <c r="C66" s="183">
        <f>C64+C60+C54+C47+C43+C32+C18</f>
        <v>14879645</v>
      </c>
      <c r="D66" s="183">
        <f>D64+D60+D54+D47+D43+D32+D18</f>
        <v>0</v>
      </c>
      <c r="E66" s="183">
        <f>E64+E60+E54+E47+E43+E32+E18</f>
        <v>0</v>
      </c>
      <c r="F66" s="183">
        <f>F64+F60+F54+F47+F43+F32+F18</f>
        <v>14879645</v>
      </c>
      <c r="G66" s="183">
        <f>G48+G54+G60+G64</f>
        <v>17094645</v>
      </c>
    </row>
    <row r="67" spans="1:7" ht="16.5">
      <c r="A67" s="131" t="s">
        <v>106</v>
      </c>
      <c r="B67" s="78"/>
      <c r="C67" s="182"/>
      <c r="D67" s="182"/>
      <c r="E67" s="182"/>
      <c r="F67" s="182"/>
      <c r="G67" s="182"/>
    </row>
    <row r="68" spans="1:7" ht="16.5">
      <c r="A68" s="131" t="s">
        <v>107</v>
      </c>
      <c r="B68" s="78"/>
      <c r="C68" s="182"/>
      <c r="D68" s="182"/>
      <c r="E68" s="182"/>
      <c r="F68" s="182"/>
      <c r="G68" s="182"/>
    </row>
    <row r="69" spans="1:7" ht="15.75">
      <c r="A69" s="34" t="s">
        <v>519</v>
      </c>
      <c r="B69" s="4" t="s">
        <v>391</v>
      </c>
      <c r="C69" s="182"/>
      <c r="D69" s="182"/>
      <c r="E69" s="182"/>
      <c r="F69" s="182"/>
      <c r="G69" s="182"/>
    </row>
    <row r="70" spans="1:7" ht="15.75">
      <c r="A70" s="12" t="s">
        <v>392</v>
      </c>
      <c r="B70" s="4" t="s">
        <v>393</v>
      </c>
      <c r="C70" s="182"/>
      <c r="D70" s="182"/>
      <c r="E70" s="182"/>
      <c r="F70" s="182"/>
      <c r="G70" s="182"/>
    </row>
    <row r="71" spans="1:7" ht="15.75">
      <c r="A71" s="34" t="s">
        <v>520</v>
      </c>
      <c r="B71" s="4" t="s">
        <v>394</v>
      </c>
      <c r="C71" s="182"/>
      <c r="D71" s="182"/>
      <c r="E71" s="182"/>
      <c r="F71" s="182"/>
      <c r="G71" s="182"/>
    </row>
    <row r="72" spans="1:7" ht="15.75">
      <c r="A72" s="14" t="s">
        <v>538</v>
      </c>
      <c r="B72" s="6" t="s">
        <v>395</v>
      </c>
      <c r="C72" s="182"/>
      <c r="D72" s="182"/>
      <c r="E72" s="182"/>
      <c r="F72" s="182"/>
      <c r="G72" s="182"/>
    </row>
    <row r="73" spans="1:7" ht="15.75">
      <c r="A73" s="12" t="s">
        <v>521</v>
      </c>
      <c r="B73" s="4" t="s">
        <v>396</v>
      </c>
      <c r="C73" s="182"/>
      <c r="D73" s="182"/>
      <c r="E73" s="182"/>
      <c r="F73" s="182"/>
      <c r="G73" s="182"/>
    </row>
    <row r="74" spans="1:7" ht="15.75">
      <c r="A74" s="34" t="s">
        <v>397</v>
      </c>
      <c r="B74" s="4" t="s">
        <v>398</v>
      </c>
      <c r="C74" s="182"/>
      <c r="D74" s="182"/>
      <c r="E74" s="182"/>
      <c r="F74" s="182"/>
      <c r="G74" s="182"/>
    </row>
    <row r="75" spans="1:7" ht="15.75">
      <c r="A75" s="12" t="s">
        <v>522</v>
      </c>
      <c r="B75" s="4" t="s">
        <v>399</v>
      </c>
      <c r="C75" s="182"/>
      <c r="D75" s="182"/>
      <c r="E75" s="182"/>
      <c r="F75" s="182"/>
      <c r="G75" s="182"/>
    </row>
    <row r="76" spans="1:7" ht="15.75">
      <c r="A76" s="34" t="s">
        <v>400</v>
      </c>
      <c r="B76" s="4" t="s">
        <v>401</v>
      </c>
      <c r="C76" s="182"/>
      <c r="D76" s="182"/>
      <c r="E76" s="182"/>
      <c r="F76" s="182"/>
      <c r="G76" s="182"/>
    </row>
    <row r="77" spans="1:7" ht="15.75">
      <c r="A77" s="13" t="s">
        <v>539</v>
      </c>
      <c r="B77" s="6" t="s">
        <v>402</v>
      </c>
      <c r="C77" s="182"/>
      <c r="D77" s="182"/>
      <c r="E77" s="182"/>
      <c r="F77" s="182"/>
      <c r="G77" s="182"/>
    </row>
    <row r="78" spans="1:7" ht="15.75">
      <c r="A78" s="4" t="s">
        <v>47</v>
      </c>
      <c r="B78" s="4" t="s">
        <v>403</v>
      </c>
      <c r="C78" s="182"/>
      <c r="D78" s="182"/>
      <c r="E78" s="182"/>
      <c r="F78" s="182"/>
      <c r="G78" s="182">
        <v>8133248</v>
      </c>
    </row>
    <row r="79" spans="1:7" ht="15.75">
      <c r="A79" s="4" t="s">
        <v>48</v>
      </c>
      <c r="B79" s="4" t="s">
        <v>403</v>
      </c>
      <c r="C79" s="182"/>
      <c r="D79" s="182"/>
      <c r="E79" s="182"/>
      <c r="F79" s="182"/>
      <c r="G79" s="182"/>
    </row>
    <row r="80" spans="1:7" ht="15.75">
      <c r="A80" s="4" t="s">
        <v>45</v>
      </c>
      <c r="B80" s="4" t="s">
        <v>404</v>
      </c>
      <c r="C80" s="182"/>
      <c r="D80" s="182"/>
      <c r="E80" s="182"/>
      <c r="F80" s="182"/>
      <c r="G80" s="182"/>
    </row>
    <row r="81" spans="1:7" ht="15.75">
      <c r="A81" s="4" t="s">
        <v>46</v>
      </c>
      <c r="B81" s="4" t="s">
        <v>404</v>
      </c>
      <c r="C81" s="182"/>
      <c r="D81" s="182"/>
      <c r="E81" s="182"/>
      <c r="F81" s="182"/>
      <c r="G81" s="182"/>
    </row>
    <row r="82" spans="1:7" ht="15.75">
      <c r="A82" s="6" t="s">
        <v>540</v>
      </c>
      <c r="B82" s="6" t="s">
        <v>405</v>
      </c>
      <c r="C82" s="182"/>
      <c r="D82" s="182"/>
      <c r="E82" s="182"/>
      <c r="F82" s="182"/>
      <c r="G82" s="182">
        <f>SUM(G78:G81)</f>
        <v>8133248</v>
      </c>
    </row>
    <row r="83" spans="1:7" ht="15.75">
      <c r="A83" s="34" t="s">
        <v>406</v>
      </c>
      <c r="B83" s="4" t="s">
        <v>407</v>
      </c>
      <c r="C83" s="182"/>
      <c r="D83" s="182"/>
      <c r="E83" s="182"/>
      <c r="F83" s="182"/>
      <c r="G83" s="182"/>
    </row>
    <row r="84" spans="1:7" ht="15.75">
      <c r="A84" s="34" t="s">
        <v>408</v>
      </c>
      <c r="B84" s="4" t="s">
        <v>409</v>
      </c>
      <c r="C84" s="182"/>
      <c r="D84" s="182"/>
      <c r="E84" s="182"/>
      <c r="F84" s="182"/>
      <c r="G84" s="182"/>
    </row>
    <row r="85" spans="1:7" ht="15.75">
      <c r="A85" s="34" t="s">
        <v>410</v>
      </c>
      <c r="B85" s="4" t="s">
        <v>411</v>
      </c>
      <c r="C85" s="182">
        <v>91232900</v>
      </c>
      <c r="D85" s="182"/>
      <c r="E85" s="182"/>
      <c r="F85" s="182">
        <f>SUM(C85:E85)</f>
        <v>91232900</v>
      </c>
      <c r="G85" s="182">
        <v>91232900</v>
      </c>
    </row>
    <row r="86" spans="1:7" ht="15.75">
      <c r="A86" s="34" t="s">
        <v>412</v>
      </c>
      <c r="B86" s="4" t="s">
        <v>413</v>
      </c>
      <c r="C86" s="182"/>
      <c r="D86" s="182"/>
      <c r="E86" s="182"/>
      <c r="F86" s="182"/>
      <c r="G86" s="182"/>
    </row>
    <row r="87" spans="1:7" ht="15.75">
      <c r="A87" s="12" t="s">
        <v>523</v>
      </c>
      <c r="B87" s="4" t="s">
        <v>414</v>
      </c>
      <c r="C87" s="182"/>
      <c r="D87" s="182"/>
      <c r="E87" s="182"/>
      <c r="F87" s="182"/>
      <c r="G87" s="182"/>
    </row>
    <row r="88" spans="1:7" ht="15.75">
      <c r="A88" s="14" t="s">
        <v>541</v>
      </c>
      <c r="B88" s="6" t="s">
        <v>415</v>
      </c>
      <c r="C88" s="182">
        <f>SUM(C83:C87)</f>
        <v>91232900</v>
      </c>
      <c r="D88" s="182"/>
      <c r="E88" s="182"/>
      <c r="F88" s="182">
        <f>SUM(C88:E88)</f>
        <v>91232900</v>
      </c>
      <c r="G88" s="182">
        <f>G72+G77+G82+G83+G84+G85+G86+G87</f>
        <v>99366148</v>
      </c>
    </row>
    <row r="89" spans="1:7" ht="15.75">
      <c r="A89" s="12" t="s">
        <v>416</v>
      </c>
      <c r="B89" s="4" t="s">
        <v>417</v>
      </c>
      <c r="C89" s="182"/>
      <c r="D89" s="182"/>
      <c r="E89" s="182"/>
      <c r="F89" s="182"/>
      <c r="G89" s="182"/>
    </row>
    <row r="90" spans="1:7" ht="15.75">
      <c r="A90" s="12" t="s">
        <v>418</v>
      </c>
      <c r="B90" s="4" t="s">
        <v>419</v>
      </c>
      <c r="C90" s="182"/>
      <c r="D90" s="182"/>
      <c r="E90" s="182"/>
      <c r="F90" s="182"/>
      <c r="G90" s="182"/>
    </row>
    <row r="91" spans="1:7" ht="15.75">
      <c r="A91" s="34" t="s">
        <v>420</v>
      </c>
      <c r="B91" s="4" t="s">
        <v>421</v>
      </c>
      <c r="C91" s="182"/>
      <c r="D91" s="182"/>
      <c r="E91" s="182"/>
      <c r="F91" s="182"/>
      <c r="G91" s="182"/>
    </row>
    <row r="92" spans="1:7" ht="15.75">
      <c r="A92" s="34" t="s">
        <v>524</v>
      </c>
      <c r="B92" s="4" t="s">
        <v>422</v>
      </c>
      <c r="C92" s="182"/>
      <c r="D92" s="182"/>
      <c r="E92" s="182"/>
      <c r="F92" s="182"/>
      <c r="G92" s="182"/>
    </row>
    <row r="93" spans="1:7" ht="15.75">
      <c r="A93" s="13" t="s">
        <v>542</v>
      </c>
      <c r="B93" s="6" t="s">
        <v>423</v>
      </c>
      <c r="C93" s="182"/>
      <c r="D93" s="182"/>
      <c r="E93" s="182"/>
      <c r="F93" s="182"/>
      <c r="G93" s="182"/>
    </row>
    <row r="94" spans="1:7" ht="15.75">
      <c r="A94" s="14" t="s">
        <v>424</v>
      </c>
      <c r="B94" s="6" t="s">
        <v>425</v>
      </c>
      <c r="C94" s="182"/>
      <c r="D94" s="182"/>
      <c r="E94" s="182"/>
      <c r="F94" s="182"/>
      <c r="G94" s="182"/>
    </row>
    <row r="95" spans="1:7" ht="15.75">
      <c r="A95" s="96" t="s">
        <v>543</v>
      </c>
      <c r="B95" s="8" t="s">
        <v>426</v>
      </c>
      <c r="C95" s="183">
        <f>C94+C93+C88+C82+C77+C72</f>
        <v>91232900</v>
      </c>
      <c r="D95" s="183">
        <f>D94+D93+D88+D82+D77+D72</f>
        <v>0</v>
      </c>
      <c r="E95" s="183">
        <f>E94+E93+E88+E82+E77+E72</f>
        <v>0</v>
      </c>
      <c r="F95" s="183">
        <f>SUM(C95:E95)</f>
        <v>91232900</v>
      </c>
      <c r="G95" s="182">
        <f>G94+G93+G88</f>
        <v>99366148</v>
      </c>
    </row>
    <row r="96" spans="1:7" ht="15.75">
      <c r="A96" s="132" t="s">
        <v>526</v>
      </c>
      <c r="B96" s="43"/>
      <c r="C96" s="183">
        <f>C66+C95</f>
        <v>106112545</v>
      </c>
      <c r="D96" s="183">
        <f>D66+D95</f>
        <v>0</v>
      </c>
      <c r="E96" s="183">
        <f>E66+E95</f>
        <v>0</v>
      </c>
      <c r="F96" s="183">
        <f>SUM(C96:E96)</f>
        <v>106112545</v>
      </c>
      <c r="G96" s="183">
        <f>G95+G66</f>
        <v>116460793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68" t="s">
        <v>73</v>
      </c>
      <c r="B1" s="68"/>
      <c r="C1" s="68"/>
      <c r="D1" s="68"/>
      <c r="E1" s="68"/>
      <c r="F1" s="68"/>
    </row>
    <row r="2" spans="1:6" ht="21" customHeight="1">
      <c r="A2" s="152" t="s">
        <v>100</v>
      </c>
      <c r="B2" s="157"/>
      <c r="C2" s="157"/>
      <c r="D2" s="157"/>
      <c r="E2" s="157"/>
      <c r="F2" s="166"/>
    </row>
    <row r="3" spans="1:6" ht="18.75" customHeight="1">
      <c r="A3" s="155" t="s">
        <v>572</v>
      </c>
      <c r="B3" s="158"/>
      <c r="C3" s="158"/>
      <c r="D3" s="158"/>
      <c r="E3" s="158"/>
      <c r="F3" s="166"/>
    </row>
    <row r="4" ht="18">
      <c r="A4" s="44"/>
    </row>
    <row r="5" ht="15">
      <c r="A5" s="3" t="s">
        <v>99</v>
      </c>
    </row>
    <row r="6" spans="1:6" ht="25.5">
      <c r="A6" s="1" t="s">
        <v>127</v>
      </c>
      <c r="B6" s="2" t="s">
        <v>128</v>
      </c>
      <c r="C6" s="54" t="s">
        <v>98</v>
      </c>
      <c r="D6" s="54" t="s">
        <v>97</v>
      </c>
      <c r="E6" s="54" t="s">
        <v>96</v>
      </c>
      <c r="F6" s="73" t="s">
        <v>116</v>
      </c>
    </row>
    <row r="7" spans="1:6" ht="15">
      <c r="A7" s="25" t="s">
        <v>129</v>
      </c>
      <c r="B7" s="26" t="s">
        <v>130</v>
      </c>
      <c r="C7" s="39"/>
      <c r="D7" s="39"/>
      <c r="E7" s="39"/>
      <c r="F7" s="24"/>
    </row>
    <row r="8" spans="1:6" ht="15">
      <c r="A8" s="25" t="s">
        <v>131</v>
      </c>
      <c r="B8" s="27" t="s">
        <v>132</v>
      </c>
      <c r="C8" s="39"/>
      <c r="D8" s="39"/>
      <c r="E8" s="39"/>
      <c r="F8" s="24"/>
    </row>
    <row r="9" spans="1:6" ht="15">
      <c r="A9" s="25" t="s">
        <v>133</v>
      </c>
      <c r="B9" s="27" t="s">
        <v>134</v>
      </c>
      <c r="C9" s="39"/>
      <c r="D9" s="39"/>
      <c r="E9" s="39"/>
      <c r="F9" s="24"/>
    </row>
    <row r="10" spans="1:6" ht="15">
      <c r="A10" s="28" t="s">
        <v>135</v>
      </c>
      <c r="B10" s="27" t="s">
        <v>136</v>
      </c>
      <c r="C10" s="39"/>
      <c r="D10" s="39"/>
      <c r="E10" s="39"/>
      <c r="F10" s="24"/>
    </row>
    <row r="11" spans="1:6" ht="15">
      <c r="A11" s="28" t="s">
        <v>137</v>
      </c>
      <c r="B11" s="27" t="s">
        <v>138</v>
      </c>
      <c r="C11" s="39"/>
      <c r="D11" s="39"/>
      <c r="E11" s="39"/>
      <c r="F11" s="24"/>
    </row>
    <row r="12" spans="1:6" ht="15">
      <c r="A12" s="28" t="s">
        <v>139</v>
      </c>
      <c r="B12" s="27" t="s">
        <v>140</v>
      </c>
      <c r="C12" s="39"/>
      <c r="D12" s="39"/>
      <c r="E12" s="39"/>
      <c r="F12" s="24"/>
    </row>
    <row r="13" spans="1:6" ht="15">
      <c r="A13" s="28" t="s">
        <v>141</v>
      </c>
      <c r="B13" s="27" t="s">
        <v>142</v>
      </c>
      <c r="C13" s="39"/>
      <c r="D13" s="39"/>
      <c r="E13" s="39"/>
      <c r="F13" s="24"/>
    </row>
    <row r="14" spans="1:6" ht="15">
      <c r="A14" s="28" t="s">
        <v>143</v>
      </c>
      <c r="B14" s="27" t="s">
        <v>144</v>
      </c>
      <c r="C14" s="39"/>
      <c r="D14" s="39"/>
      <c r="E14" s="39"/>
      <c r="F14" s="24"/>
    </row>
    <row r="15" spans="1:6" ht="15">
      <c r="A15" s="4" t="s">
        <v>145</v>
      </c>
      <c r="B15" s="27" t="s">
        <v>146</v>
      </c>
      <c r="C15" s="39"/>
      <c r="D15" s="39"/>
      <c r="E15" s="39"/>
      <c r="F15" s="24"/>
    </row>
    <row r="16" spans="1:6" ht="15">
      <c r="A16" s="4" t="s">
        <v>147</v>
      </c>
      <c r="B16" s="27" t="s">
        <v>148</v>
      </c>
      <c r="C16" s="39"/>
      <c r="D16" s="39"/>
      <c r="E16" s="39"/>
      <c r="F16" s="24"/>
    </row>
    <row r="17" spans="1:6" ht="15">
      <c r="A17" s="4" t="s">
        <v>149</v>
      </c>
      <c r="B17" s="27" t="s">
        <v>150</v>
      </c>
      <c r="C17" s="39"/>
      <c r="D17" s="39"/>
      <c r="E17" s="39"/>
      <c r="F17" s="24"/>
    </row>
    <row r="18" spans="1:6" ht="15">
      <c r="A18" s="4" t="s">
        <v>151</v>
      </c>
      <c r="B18" s="27" t="s">
        <v>152</v>
      </c>
      <c r="C18" s="39"/>
      <c r="D18" s="39"/>
      <c r="E18" s="39"/>
      <c r="F18" s="24"/>
    </row>
    <row r="19" spans="1:6" ht="15">
      <c r="A19" s="4" t="s">
        <v>456</v>
      </c>
      <c r="B19" s="27" t="s">
        <v>153</v>
      </c>
      <c r="C19" s="39"/>
      <c r="D19" s="39"/>
      <c r="E19" s="39"/>
      <c r="F19" s="24"/>
    </row>
    <row r="20" spans="1:6" ht="15">
      <c r="A20" s="29" t="s">
        <v>427</v>
      </c>
      <c r="B20" s="30" t="s">
        <v>154</v>
      </c>
      <c r="C20" s="39"/>
      <c r="D20" s="39"/>
      <c r="E20" s="39"/>
      <c r="F20" s="24"/>
    </row>
    <row r="21" spans="1:6" ht="15">
      <c r="A21" s="4" t="s">
        <v>155</v>
      </c>
      <c r="B21" s="27" t="s">
        <v>156</v>
      </c>
      <c r="C21" s="39"/>
      <c r="D21" s="39"/>
      <c r="E21" s="39"/>
      <c r="F21" s="24"/>
    </row>
    <row r="22" spans="1:6" ht="15">
      <c r="A22" s="4" t="s">
        <v>157</v>
      </c>
      <c r="B22" s="27" t="s">
        <v>158</v>
      </c>
      <c r="C22" s="39"/>
      <c r="D22" s="39"/>
      <c r="E22" s="39"/>
      <c r="F22" s="24"/>
    </row>
    <row r="23" spans="1:6" ht="15">
      <c r="A23" s="5" t="s">
        <v>159</v>
      </c>
      <c r="B23" s="27" t="s">
        <v>160</v>
      </c>
      <c r="C23" s="39"/>
      <c r="D23" s="39"/>
      <c r="E23" s="39"/>
      <c r="F23" s="24"/>
    </row>
    <row r="24" spans="1:6" ht="15">
      <c r="A24" s="6" t="s">
        <v>428</v>
      </c>
      <c r="B24" s="30" t="s">
        <v>161</v>
      </c>
      <c r="C24" s="39"/>
      <c r="D24" s="39"/>
      <c r="E24" s="39"/>
      <c r="F24" s="24"/>
    </row>
    <row r="25" spans="1:6" ht="15">
      <c r="A25" s="47" t="s">
        <v>486</v>
      </c>
      <c r="B25" s="48" t="s">
        <v>162</v>
      </c>
      <c r="C25" s="39"/>
      <c r="D25" s="39"/>
      <c r="E25" s="39"/>
      <c r="F25" s="24"/>
    </row>
    <row r="26" spans="1:6" ht="15">
      <c r="A26" s="36" t="s">
        <v>457</v>
      </c>
      <c r="B26" s="48" t="s">
        <v>163</v>
      </c>
      <c r="C26" s="39"/>
      <c r="D26" s="39"/>
      <c r="E26" s="39"/>
      <c r="F26" s="24"/>
    </row>
    <row r="27" spans="1:6" ht="15">
      <c r="A27" s="4" t="s">
        <v>164</v>
      </c>
      <c r="B27" s="27" t="s">
        <v>165</v>
      </c>
      <c r="C27" s="39"/>
      <c r="D27" s="39"/>
      <c r="E27" s="39"/>
      <c r="F27" s="24"/>
    </row>
    <row r="28" spans="1:6" ht="15">
      <c r="A28" s="4" t="s">
        <v>166</v>
      </c>
      <c r="B28" s="27" t="s">
        <v>167</v>
      </c>
      <c r="C28" s="39"/>
      <c r="D28" s="39"/>
      <c r="E28" s="39"/>
      <c r="F28" s="24"/>
    </row>
    <row r="29" spans="1:6" ht="15">
      <c r="A29" s="4" t="s">
        <v>168</v>
      </c>
      <c r="B29" s="27" t="s">
        <v>169</v>
      </c>
      <c r="C29" s="39"/>
      <c r="D29" s="39"/>
      <c r="E29" s="39"/>
      <c r="F29" s="24"/>
    </row>
    <row r="30" spans="1:6" ht="15">
      <c r="A30" s="6" t="s">
        <v>429</v>
      </c>
      <c r="B30" s="30" t="s">
        <v>170</v>
      </c>
      <c r="C30" s="39"/>
      <c r="D30" s="39"/>
      <c r="E30" s="39"/>
      <c r="F30" s="24"/>
    </row>
    <row r="31" spans="1:6" ht="15">
      <c r="A31" s="4" t="s">
        <v>171</v>
      </c>
      <c r="B31" s="27" t="s">
        <v>172</v>
      </c>
      <c r="C31" s="39"/>
      <c r="D31" s="39"/>
      <c r="E31" s="39"/>
      <c r="F31" s="24"/>
    </row>
    <row r="32" spans="1:6" ht="15">
      <c r="A32" s="4" t="s">
        <v>173</v>
      </c>
      <c r="B32" s="27" t="s">
        <v>174</v>
      </c>
      <c r="C32" s="39"/>
      <c r="D32" s="39"/>
      <c r="E32" s="39"/>
      <c r="F32" s="24"/>
    </row>
    <row r="33" spans="1:6" ht="15" customHeight="1">
      <c r="A33" s="6" t="s">
        <v>487</v>
      </c>
      <c r="B33" s="30" t="s">
        <v>175</v>
      </c>
      <c r="C33" s="39"/>
      <c r="D33" s="39"/>
      <c r="E33" s="39"/>
      <c r="F33" s="24"/>
    </row>
    <row r="34" spans="1:6" ht="15">
      <c r="A34" s="4" t="s">
        <v>176</v>
      </c>
      <c r="B34" s="27" t="s">
        <v>177</v>
      </c>
      <c r="C34" s="39"/>
      <c r="D34" s="39"/>
      <c r="E34" s="39"/>
      <c r="F34" s="24"/>
    </row>
    <row r="35" spans="1:6" ht="15">
      <c r="A35" s="4" t="s">
        <v>178</v>
      </c>
      <c r="B35" s="27" t="s">
        <v>179</v>
      </c>
      <c r="C35" s="39"/>
      <c r="D35" s="39"/>
      <c r="E35" s="39"/>
      <c r="F35" s="24"/>
    </row>
    <row r="36" spans="1:6" ht="15">
      <c r="A36" s="4" t="s">
        <v>458</v>
      </c>
      <c r="B36" s="27" t="s">
        <v>180</v>
      </c>
      <c r="C36" s="39"/>
      <c r="D36" s="39"/>
      <c r="E36" s="39"/>
      <c r="F36" s="24"/>
    </row>
    <row r="37" spans="1:6" ht="15">
      <c r="A37" s="4" t="s">
        <v>181</v>
      </c>
      <c r="B37" s="27" t="s">
        <v>182</v>
      </c>
      <c r="C37" s="39"/>
      <c r="D37" s="39"/>
      <c r="E37" s="39"/>
      <c r="F37" s="24"/>
    </row>
    <row r="38" spans="1:6" ht="15">
      <c r="A38" s="9" t="s">
        <v>459</v>
      </c>
      <c r="B38" s="27" t="s">
        <v>183</v>
      </c>
      <c r="C38" s="39"/>
      <c r="D38" s="39"/>
      <c r="E38" s="39"/>
      <c r="F38" s="24"/>
    </row>
    <row r="39" spans="1:6" ht="15">
      <c r="A39" s="5" t="s">
        <v>184</v>
      </c>
      <c r="B39" s="27" t="s">
        <v>185</v>
      </c>
      <c r="C39" s="39"/>
      <c r="D39" s="39"/>
      <c r="E39" s="39"/>
      <c r="F39" s="24"/>
    </row>
    <row r="40" spans="1:6" ht="15">
      <c r="A40" s="4" t="s">
        <v>460</v>
      </c>
      <c r="B40" s="27" t="s">
        <v>186</v>
      </c>
      <c r="C40" s="39"/>
      <c r="D40" s="39"/>
      <c r="E40" s="39"/>
      <c r="F40" s="24"/>
    </row>
    <row r="41" spans="1:6" ht="15">
      <c r="A41" s="6" t="s">
        <v>430</v>
      </c>
      <c r="B41" s="30" t="s">
        <v>187</v>
      </c>
      <c r="C41" s="39"/>
      <c r="D41" s="39"/>
      <c r="E41" s="39"/>
      <c r="F41" s="24"/>
    </row>
    <row r="42" spans="1:6" ht="15">
      <c r="A42" s="4" t="s">
        <v>188</v>
      </c>
      <c r="B42" s="27" t="s">
        <v>189</v>
      </c>
      <c r="C42" s="39"/>
      <c r="D42" s="39"/>
      <c r="E42" s="39"/>
      <c r="F42" s="24"/>
    </row>
    <row r="43" spans="1:6" ht="15">
      <c r="A43" s="4" t="s">
        <v>190</v>
      </c>
      <c r="B43" s="27" t="s">
        <v>191</v>
      </c>
      <c r="C43" s="39"/>
      <c r="D43" s="39"/>
      <c r="E43" s="39"/>
      <c r="F43" s="24"/>
    </row>
    <row r="44" spans="1:6" ht="15">
      <c r="A44" s="6" t="s">
        <v>431</v>
      </c>
      <c r="B44" s="30" t="s">
        <v>192</v>
      </c>
      <c r="C44" s="39"/>
      <c r="D44" s="39"/>
      <c r="E44" s="39"/>
      <c r="F44" s="24"/>
    </row>
    <row r="45" spans="1:6" ht="15">
      <c r="A45" s="4" t="s">
        <v>193</v>
      </c>
      <c r="B45" s="27" t="s">
        <v>194</v>
      </c>
      <c r="C45" s="39"/>
      <c r="D45" s="39"/>
      <c r="E45" s="39"/>
      <c r="F45" s="24"/>
    </row>
    <row r="46" spans="1:6" ht="15">
      <c r="A46" s="4" t="s">
        <v>195</v>
      </c>
      <c r="B46" s="27" t="s">
        <v>196</v>
      </c>
      <c r="C46" s="39"/>
      <c r="D46" s="39"/>
      <c r="E46" s="39"/>
      <c r="F46" s="24"/>
    </row>
    <row r="47" spans="1:6" ht="15">
      <c r="A47" s="4" t="s">
        <v>461</v>
      </c>
      <c r="B47" s="27" t="s">
        <v>197</v>
      </c>
      <c r="C47" s="39"/>
      <c r="D47" s="39"/>
      <c r="E47" s="39"/>
      <c r="F47" s="24"/>
    </row>
    <row r="48" spans="1:6" ht="15">
      <c r="A48" s="4" t="s">
        <v>462</v>
      </c>
      <c r="B48" s="27" t="s">
        <v>198</v>
      </c>
      <c r="C48" s="39"/>
      <c r="D48" s="39"/>
      <c r="E48" s="39"/>
      <c r="F48" s="24"/>
    </row>
    <row r="49" spans="1:6" ht="15">
      <c r="A49" s="4" t="s">
        <v>199</v>
      </c>
      <c r="B49" s="27" t="s">
        <v>200</v>
      </c>
      <c r="C49" s="39"/>
      <c r="D49" s="39"/>
      <c r="E49" s="39"/>
      <c r="F49" s="24"/>
    </row>
    <row r="50" spans="1:6" ht="15">
      <c r="A50" s="6" t="s">
        <v>432</v>
      </c>
      <c r="B50" s="30" t="s">
        <v>201</v>
      </c>
      <c r="C50" s="39"/>
      <c r="D50" s="39"/>
      <c r="E50" s="39"/>
      <c r="F50" s="24"/>
    </row>
    <row r="51" spans="1:6" ht="15">
      <c r="A51" s="36" t="s">
        <v>433</v>
      </c>
      <c r="B51" s="48" t="s">
        <v>202</v>
      </c>
      <c r="C51" s="39"/>
      <c r="D51" s="39"/>
      <c r="E51" s="39"/>
      <c r="F51" s="24"/>
    </row>
    <row r="52" spans="1:6" ht="15">
      <c r="A52" s="12" t="s">
        <v>203</v>
      </c>
      <c r="B52" s="27" t="s">
        <v>204</v>
      </c>
      <c r="C52" s="39"/>
      <c r="D52" s="39"/>
      <c r="E52" s="39"/>
      <c r="F52" s="24"/>
    </row>
    <row r="53" spans="1:6" ht="15">
      <c r="A53" s="12" t="s">
        <v>434</v>
      </c>
      <c r="B53" s="27" t="s">
        <v>205</v>
      </c>
      <c r="C53" s="39"/>
      <c r="D53" s="39"/>
      <c r="E53" s="39"/>
      <c r="F53" s="24"/>
    </row>
    <row r="54" spans="1:6" ht="15">
      <c r="A54" s="15" t="s">
        <v>463</v>
      </c>
      <c r="B54" s="27" t="s">
        <v>206</v>
      </c>
      <c r="C54" s="39"/>
      <c r="D54" s="39"/>
      <c r="E54" s="39"/>
      <c r="F54" s="24"/>
    </row>
    <row r="55" spans="1:6" ht="15">
      <c r="A55" s="15" t="s">
        <v>464</v>
      </c>
      <c r="B55" s="27" t="s">
        <v>207</v>
      </c>
      <c r="C55" s="39"/>
      <c r="D55" s="39"/>
      <c r="E55" s="39"/>
      <c r="F55" s="24"/>
    </row>
    <row r="56" spans="1:6" ht="15">
      <c r="A56" s="15" t="s">
        <v>465</v>
      </c>
      <c r="B56" s="27" t="s">
        <v>208</v>
      </c>
      <c r="C56" s="39"/>
      <c r="D56" s="39"/>
      <c r="E56" s="39"/>
      <c r="F56" s="24"/>
    </row>
    <row r="57" spans="1:6" ht="15">
      <c r="A57" s="12" t="s">
        <v>466</v>
      </c>
      <c r="B57" s="27" t="s">
        <v>209</v>
      </c>
      <c r="C57" s="39"/>
      <c r="D57" s="39"/>
      <c r="E57" s="39"/>
      <c r="F57" s="24"/>
    </row>
    <row r="58" spans="1:6" ht="15">
      <c r="A58" s="12" t="s">
        <v>467</v>
      </c>
      <c r="B58" s="27" t="s">
        <v>210</v>
      </c>
      <c r="C58" s="39"/>
      <c r="D58" s="39"/>
      <c r="E58" s="39"/>
      <c r="F58" s="24"/>
    </row>
    <row r="59" spans="1:6" ht="15">
      <c r="A59" s="12" t="s">
        <v>468</v>
      </c>
      <c r="B59" s="27" t="s">
        <v>211</v>
      </c>
      <c r="C59" s="39"/>
      <c r="D59" s="39"/>
      <c r="E59" s="39"/>
      <c r="F59" s="24"/>
    </row>
    <row r="60" spans="1:6" ht="15">
      <c r="A60" s="45" t="s">
        <v>435</v>
      </c>
      <c r="B60" s="48" t="s">
        <v>212</v>
      </c>
      <c r="C60" s="39"/>
      <c r="D60" s="39"/>
      <c r="E60" s="39"/>
      <c r="F60" s="24"/>
    </row>
    <row r="61" spans="1:6" ht="15">
      <c r="A61" s="11" t="s">
        <v>469</v>
      </c>
      <c r="B61" s="27" t="s">
        <v>213</v>
      </c>
      <c r="C61" s="39"/>
      <c r="D61" s="39"/>
      <c r="E61" s="39"/>
      <c r="F61" s="24"/>
    </row>
    <row r="62" spans="1:6" ht="15">
      <c r="A62" s="11" t="s">
        <v>214</v>
      </c>
      <c r="B62" s="27" t="s">
        <v>215</v>
      </c>
      <c r="C62" s="39"/>
      <c r="D62" s="39"/>
      <c r="E62" s="39"/>
      <c r="F62" s="24"/>
    </row>
    <row r="63" spans="1:6" ht="15">
      <c r="A63" s="11" t="s">
        <v>216</v>
      </c>
      <c r="B63" s="27" t="s">
        <v>217</v>
      </c>
      <c r="C63" s="39"/>
      <c r="D63" s="39"/>
      <c r="E63" s="39"/>
      <c r="F63" s="24"/>
    </row>
    <row r="64" spans="1:6" ht="15">
      <c r="A64" s="11" t="s">
        <v>436</v>
      </c>
      <c r="B64" s="27" t="s">
        <v>218</v>
      </c>
      <c r="C64" s="39"/>
      <c r="D64" s="39"/>
      <c r="E64" s="39"/>
      <c r="F64" s="24"/>
    </row>
    <row r="65" spans="1:6" ht="15">
      <c r="A65" s="11" t="s">
        <v>470</v>
      </c>
      <c r="B65" s="27" t="s">
        <v>219</v>
      </c>
      <c r="C65" s="39"/>
      <c r="D65" s="39"/>
      <c r="E65" s="39"/>
      <c r="F65" s="24"/>
    </row>
    <row r="66" spans="1:6" ht="15">
      <c r="A66" s="11" t="s">
        <v>438</v>
      </c>
      <c r="B66" s="27" t="s">
        <v>220</v>
      </c>
      <c r="C66" s="39"/>
      <c r="D66" s="39"/>
      <c r="E66" s="39"/>
      <c r="F66" s="24"/>
    </row>
    <row r="67" spans="1:6" ht="15">
      <c r="A67" s="11" t="s">
        <v>471</v>
      </c>
      <c r="B67" s="27" t="s">
        <v>221</v>
      </c>
      <c r="C67" s="39"/>
      <c r="D67" s="39"/>
      <c r="E67" s="39"/>
      <c r="F67" s="24"/>
    </row>
    <row r="68" spans="1:6" ht="15">
      <c r="A68" s="11" t="s">
        <v>472</v>
      </c>
      <c r="B68" s="27" t="s">
        <v>222</v>
      </c>
      <c r="C68" s="39"/>
      <c r="D68" s="39"/>
      <c r="E68" s="39"/>
      <c r="F68" s="24"/>
    </row>
    <row r="69" spans="1:6" ht="15">
      <c r="A69" s="11" t="s">
        <v>223</v>
      </c>
      <c r="B69" s="27" t="s">
        <v>224</v>
      </c>
      <c r="C69" s="39"/>
      <c r="D69" s="39"/>
      <c r="E69" s="39"/>
      <c r="F69" s="24"/>
    </row>
    <row r="70" spans="1:6" ht="15">
      <c r="A70" s="17" t="s">
        <v>225</v>
      </c>
      <c r="B70" s="27" t="s">
        <v>226</v>
      </c>
      <c r="C70" s="39"/>
      <c r="D70" s="39"/>
      <c r="E70" s="39"/>
      <c r="F70" s="24"/>
    </row>
    <row r="71" spans="1:6" ht="15">
      <c r="A71" s="11" t="s">
        <v>473</v>
      </c>
      <c r="B71" s="27" t="s">
        <v>227</v>
      </c>
      <c r="C71" s="39"/>
      <c r="D71" s="39"/>
      <c r="E71" s="39"/>
      <c r="F71" s="24"/>
    </row>
    <row r="72" spans="1:6" ht="15">
      <c r="A72" s="17" t="s">
        <v>49</v>
      </c>
      <c r="B72" s="27" t="s">
        <v>228</v>
      </c>
      <c r="C72" s="39"/>
      <c r="D72" s="39"/>
      <c r="E72" s="39"/>
      <c r="F72" s="24"/>
    </row>
    <row r="73" spans="1:6" ht="15">
      <c r="A73" s="17" t="s">
        <v>50</v>
      </c>
      <c r="B73" s="27" t="s">
        <v>228</v>
      </c>
      <c r="C73" s="39"/>
      <c r="D73" s="39"/>
      <c r="E73" s="39"/>
      <c r="F73" s="24"/>
    </row>
    <row r="74" spans="1:6" ht="15">
      <c r="A74" s="45" t="s">
        <v>441</v>
      </c>
      <c r="B74" s="48" t="s">
        <v>229</v>
      </c>
      <c r="C74" s="39"/>
      <c r="D74" s="39"/>
      <c r="E74" s="39"/>
      <c r="F74" s="24"/>
    </row>
    <row r="75" spans="1:6" ht="15.75">
      <c r="A75" s="52" t="s">
        <v>101</v>
      </c>
      <c r="B75" s="48"/>
      <c r="C75" s="39"/>
      <c r="D75" s="39"/>
      <c r="E75" s="39"/>
      <c r="F75" s="24"/>
    </row>
    <row r="76" spans="1:6" ht="15">
      <c r="A76" s="31" t="s">
        <v>230</v>
      </c>
      <c r="B76" s="27" t="s">
        <v>231</v>
      </c>
      <c r="C76" s="39"/>
      <c r="D76" s="39"/>
      <c r="E76" s="39"/>
      <c r="F76" s="24"/>
    </row>
    <row r="77" spans="1:6" ht="15">
      <c r="A77" s="31" t="s">
        <v>474</v>
      </c>
      <c r="B77" s="27" t="s">
        <v>232</v>
      </c>
      <c r="C77" s="39"/>
      <c r="D77" s="39"/>
      <c r="E77" s="39"/>
      <c r="F77" s="24"/>
    </row>
    <row r="78" spans="1:6" ht="15">
      <c r="A78" s="31" t="s">
        <v>233</v>
      </c>
      <c r="B78" s="27" t="s">
        <v>234</v>
      </c>
      <c r="C78" s="39"/>
      <c r="D78" s="39"/>
      <c r="E78" s="39"/>
      <c r="F78" s="24"/>
    </row>
    <row r="79" spans="1:6" ht="15">
      <c r="A79" s="31" t="s">
        <v>235</v>
      </c>
      <c r="B79" s="27" t="s">
        <v>236</v>
      </c>
      <c r="C79" s="39"/>
      <c r="D79" s="39"/>
      <c r="E79" s="39"/>
      <c r="F79" s="24"/>
    </row>
    <row r="80" spans="1:6" ht="15">
      <c r="A80" s="5" t="s">
        <v>237</v>
      </c>
      <c r="B80" s="27" t="s">
        <v>238</v>
      </c>
      <c r="C80" s="39"/>
      <c r="D80" s="39"/>
      <c r="E80" s="39"/>
      <c r="F80" s="24"/>
    </row>
    <row r="81" spans="1:6" ht="15">
      <c r="A81" s="5" t="s">
        <v>239</v>
      </c>
      <c r="B81" s="27" t="s">
        <v>240</v>
      </c>
      <c r="C81" s="39"/>
      <c r="D81" s="39"/>
      <c r="E81" s="39"/>
      <c r="F81" s="24"/>
    </row>
    <row r="82" spans="1:6" ht="15">
      <c r="A82" s="5" t="s">
        <v>241</v>
      </c>
      <c r="B82" s="27" t="s">
        <v>242</v>
      </c>
      <c r="C82" s="39"/>
      <c r="D82" s="39"/>
      <c r="E82" s="39"/>
      <c r="F82" s="24"/>
    </row>
    <row r="83" spans="1:6" ht="15">
      <c r="A83" s="46" t="s">
        <v>443</v>
      </c>
      <c r="B83" s="48" t="s">
        <v>243</v>
      </c>
      <c r="C83" s="39"/>
      <c r="D83" s="39"/>
      <c r="E83" s="39"/>
      <c r="F83" s="24"/>
    </row>
    <row r="84" spans="1:6" ht="15">
      <c r="A84" s="12" t="s">
        <v>244</v>
      </c>
      <c r="B84" s="27" t="s">
        <v>245</v>
      </c>
      <c r="C84" s="39"/>
      <c r="D84" s="39"/>
      <c r="E84" s="39"/>
      <c r="F84" s="24"/>
    </row>
    <row r="85" spans="1:6" ht="15">
      <c r="A85" s="12" t="s">
        <v>246</v>
      </c>
      <c r="B85" s="27" t="s">
        <v>247</v>
      </c>
      <c r="C85" s="39"/>
      <c r="D85" s="39"/>
      <c r="E85" s="39"/>
      <c r="F85" s="24"/>
    </row>
    <row r="86" spans="1:6" ht="15">
      <c r="A86" s="12" t="s">
        <v>248</v>
      </c>
      <c r="B86" s="27" t="s">
        <v>249</v>
      </c>
      <c r="C86" s="39"/>
      <c r="D86" s="39"/>
      <c r="E86" s="39"/>
      <c r="F86" s="24"/>
    </row>
    <row r="87" spans="1:6" ht="15">
      <c r="A87" s="12" t="s">
        <v>250</v>
      </c>
      <c r="B87" s="27" t="s">
        <v>251</v>
      </c>
      <c r="C87" s="39"/>
      <c r="D87" s="39"/>
      <c r="E87" s="39"/>
      <c r="F87" s="24"/>
    </row>
    <row r="88" spans="1:6" ht="15">
      <c r="A88" s="45" t="s">
        <v>444</v>
      </c>
      <c r="B88" s="48" t="s">
        <v>252</v>
      </c>
      <c r="C88" s="39"/>
      <c r="D88" s="39"/>
      <c r="E88" s="39"/>
      <c r="F88" s="24"/>
    </row>
    <row r="89" spans="1:6" ht="15">
      <c r="A89" s="12" t="s">
        <v>253</v>
      </c>
      <c r="B89" s="27" t="s">
        <v>254</v>
      </c>
      <c r="C89" s="39"/>
      <c r="D89" s="39"/>
      <c r="E89" s="39"/>
      <c r="F89" s="24"/>
    </row>
    <row r="90" spans="1:6" ht="15">
      <c r="A90" s="12" t="s">
        <v>475</v>
      </c>
      <c r="B90" s="27" t="s">
        <v>255</v>
      </c>
      <c r="C90" s="39"/>
      <c r="D90" s="39"/>
      <c r="E90" s="39"/>
      <c r="F90" s="24"/>
    </row>
    <row r="91" spans="1:6" ht="15">
      <c r="A91" s="12" t="s">
        <v>476</v>
      </c>
      <c r="B91" s="27" t="s">
        <v>256</v>
      </c>
      <c r="C91" s="39"/>
      <c r="D91" s="39"/>
      <c r="E91" s="39"/>
      <c r="F91" s="24"/>
    </row>
    <row r="92" spans="1:6" ht="15">
      <c r="A92" s="12" t="s">
        <v>477</v>
      </c>
      <c r="B92" s="27" t="s">
        <v>257</v>
      </c>
      <c r="C92" s="39"/>
      <c r="D92" s="39"/>
      <c r="E92" s="39"/>
      <c r="F92" s="24"/>
    </row>
    <row r="93" spans="1:6" ht="15">
      <c r="A93" s="12" t="s">
        <v>478</v>
      </c>
      <c r="B93" s="27" t="s">
        <v>258</v>
      </c>
      <c r="C93" s="39"/>
      <c r="D93" s="39"/>
      <c r="E93" s="39"/>
      <c r="F93" s="24"/>
    </row>
    <row r="94" spans="1:6" ht="15">
      <c r="A94" s="12" t="s">
        <v>479</v>
      </c>
      <c r="B94" s="27" t="s">
        <v>259</v>
      </c>
      <c r="C94" s="39"/>
      <c r="D94" s="39"/>
      <c r="E94" s="39"/>
      <c r="F94" s="24"/>
    </row>
    <row r="95" spans="1:6" ht="15">
      <c r="A95" s="12" t="s">
        <v>260</v>
      </c>
      <c r="B95" s="27" t="s">
        <v>261</v>
      </c>
      <c r="C95" s="39"/>
      <c r="D95" s="39"/>
      <c r="E95" s="39"/>
      <c r="F95" s="24"/>
    </row>
    <row r="96" spans="1:6" ht="15">
      <c r="A96" s="12" t="s">
        <v>480</v>
      </c>
      <c r="B96" s="27" t="s">
        <v>262</v>
      </c>
      <c r="C96" s="39"/>
      <c r="D96" s="39"/>
      <c r="E96" s="39"/>
      <c r="F96" s="24"/>
    </row>
    <row r="97" spans="1:6" ht="15">
      <c r="A97" s="45" t="s">
        <v>445</v>
      </c>
      <c r="B97" s="48" t="s">
        <v>263</v>
      </c>
      <c r="C97" s="39"/>
      <c r="D97" s="39"/>
      <c r="E97" s="39"/>
      <c r="F97" s="24"/>
    </row>
    <row r="98" spans="1:6" ht="15.75">
      <c r="A98" s="52" t="s">
        <v>102</v>
      </c>
      <c r="B98" s="48"/>
      <c r="C98" s="39"/>
      <c r="D98" s="39"/>
      <c r="E98" s="39"/>
      <c r="F98" s="24"/>
    </row>
    <row r="99" spans="1:6" ht="15.75">
      <c r="A99" s="32" t="s">
        <v>488</v>
      </c>
      <c r="B99" s="33" t="s">
        <v>264</v>
      </c>
      <c r="C99" s="39"/>
      <c r="D99" s="39"/>
      <c r="E99" s="39"/>
      <c r="F99" s="24"/>
    </row>
    <row r="100" spans="1:25" ht="15">
      <c r="A100" s="12" t="s">
        <v>481</v>
      </c>
      <c r="B100" s="4" t="s">
        <v>265</v>
      </c>
      <c r="C100" s="12"/>
      <c r="D100" s="12"/>
      <c r="E100" s="12"/>
      <c r="F100" s="7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"/>
      <c r="D101" s="12"/>
      <c r="E101" s="12"/>
      <c r="F101" s="7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482</v>
      </c>
      <c r="B102" s="4" t="s">
        <v>269</v>
      </c>
      <c r="C102" s="12"/>
      <c r="D102" s="12"/>
      <c r="E102" s="12"/>
      <c r="F102" s="74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450</v>
      </c>
      <c r="B103" s="6" t="s">
        <v>270</v>
      </c>
      <c r="C103" s="14"/>
      <c r="D103" s="14"/>
      <c r="E103" s="14"/>
      <c r="F103" s="75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483</v>
      </c>
      <c r="B104" s="4" t="s">
        <v>271</v>
      </c>
      <c r="C104" s="34"/>
      <c r="D104" s="34"/>
      <c r="E104" s="34"/>
      <c r="F104" s="7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453</v>
      </c>
      <c r="B105" s="4" t="s">
        <v>274</v>
      </c>
      <c r="C105" s="34"/>
      <c r="D105" s="34"/>
      <c r="E105" s="34"/>
      <c r="F105" s="76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275</v>
      </c>
      <c r="B106" s="4" t="s">
        <v>276</v>
      </c>
      <c r="C106" s="12"/>
      <c r="D106" s="12"/>
      <c r="E106" s="12"/>
      <c r="F106" s="7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484</v>
      </c>
      <c r="B107" s="4" t="s">
        <v>277</v>
      </c>
      <c r="C107" s="12"/>
      <c r="D107" s="12"/>
      <c r="E107" s="12"/>
      <c r="F107" s="74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451</v>
      </c>
      <c r="B108" s="6" t="s">
        <v>278</v>
      </c>
      <c r="C108" s="13"/>
      <c r="D108" s="13"/>
      <c r="E108" s="13"/>
      <c r="F108" s="77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279</v>
      </c>
      <c r="B109" s="4" t="s">
        <v>280</v>
      </c>
      <c r="C109" s="34"/>
      <c r="D109" s="34"/>
      <c r="E109" s="34"/>
      <c r="F109" s="7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281</v>
      </c>
      <c r="B110" s="4" t="s">
        <v>282</v>
      </c>
      <c r="C110" s="34"/>
      <c r="D110" s="34"/>
      <c r="E110" s="34"/>
      <c r="F110" s="76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283</v>
      </c>
      <c r="B111" s="6" t="s">
        <v>284</v>
      </c>
      <c r="C111" s="34"/>
      <c r="D111" s="34"/>
      <c r="E111" s="34"/>
      <c r="F111" s="7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34"/>
      <c r="D112" s="34"/>
      <c r="E112" s="34"/>
      <c r="F112" s="7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34"/>
      <c r="D113" s="34"/>
      <c r="E113" s="34"/>
      <c r="F113" s="7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289</v>
      </c>
      <c r="B114" s="4" t="s">
        <v>290</v>
      </c>
      <c r="C114" s="34"/>
      <c r="D114" s="34"/>
      <c r="E114" s="34"/>
      <c r="F114" s="76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452</v>
      </c>
      <c r="B115" s="36" t="s">
        <v>291</v>
      </c>
      <c r="C115" s="13"/>
      <c r="D115" s="13"/>
      <c r="E115" s="13"/>
      <c r="F115" s="77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292</v>
      </c>
      <c r="B116" s="4" t="s">
        <v>293</v>
      </c>
      <c r="C116" s="34"/>
      <c r="D116" s="34"/>
      <c r="E116" s="34"/>
      <c r="F116" s="76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294</v>
      </c>
      <c r="B117" s="4" t="s">
        <v>295</v>
      </c>
      <c r="C117" s="12"/>
      <c r="D117" s="12"/>
      <c r="E117" s="12"/>
      <c r="F117" s="74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485</v>
      </c>
      <c r="B118" s="4" t="s">
        <v>296</v>
      </c>
      <c r="C118" s="34"/>
      <c r="D118" s="34"/>
      <c r="E118" s="34"/>
      <c r="F118" s="7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454</v>
      </c>
      <c r="B119" s="4" t="s">
        <v>297</v>
      </c>
      <c r="C119" s="34"/>
      <c r="D119" s="34"/>
      <c r="E119" s="34"/>
      <c r="F119" s="76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455</v>
      </c>
      <c r="B120" s="36" t="s">
        <v>301</v>
      </c>
      <c r="C120" s="13"/>
      <c r="D120" s="13"/>
      <c r="E120" s="13"/>
      <c r="F120" s="77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302</v>
      </c>
      <c r="B121" s="4" t="s">
        <v>303</v>
      </c>
      <c r="C121" s="12"/>
      <c r="D121" s="12"/>
      <c r="E121" s="12"/>
      <c r="F121" s="74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489</v>
      </c>
      <c r="B122" s="38" t="s">
        <v>304</v>
      </c>
      <c r="C122" s="13"/>
      <c r="D122" s="13"/>
      <c r="E122" s="13"/>
      <c r="F122" s="7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2" t="s">
        <v>525</v>
      </c>
      <c r="B123" s="43"/>
      <c r="C123" s="39"/>
      <c r="D123" s="39"/>
      <c r="E123" s="39"/>
      <c r="F123" s="24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75" zoomScalePageLayoutView="0" workbookViewId="0" topLeftCell="A1">
      <selection activeCell="C6" sqref="C6"/>
    </sheetView>
  </sheetViews>
  <sheetFormatPr defaultColWidth="9.140625" defaultRowHeight="15"/>
  <cols>
    <col min="1" max="1" width="105.140625" style="86" customWidth="1"/>
    <col min="2" max="2" width="9.140625" style="86" customWidth="1"/>
    <col min="3" max="3" width="20.57421875" style="170" customWidth="1"/>
    <col min="4" max="4" width="20.140625" style="170" customWidth="1"/>
    <col min="5" max="5" width="15.421875" style="170" customWidth="1"/>
    <col min="6" max="7" width="19.00390625" style="170" customWidth="1"/>
    <col min="8" max="16384" width="9.140625" style="86" customWidth="1"/>
  </cols>
  <sheetData>
    <row r="1" spans="1:7" ht="15.75" customHeight="1">
      <c r="A1" s="156" t="s">
        <v>590</v>
      </c>
      <c r="B1" s="156"/>
      <c r="C1" s="156"/>
      <c r="D1" s="156"/>
      <c r="E1" s="156"/>
      <c r="F1" s="156"/>
      <c r="G1" s="156"/>
    </row>
    <row r="2" spans="1:6" ht="21" customHeight="1">
      <c r="A2" s="152" t="s">
        <v>591</v>
      </c>
      <c r="B2" s="153"/>
      <c r="C2" s="153"/>
      <c r="D2" s="153"/>
      <c r="E2" s="153"/>
      <c r="F2" s="154"/>
    </row>
    <row r="3" spans="1:6" ht="18.75" customHeight="1">
      <c r="A3" s="155" t="s">
        <v>572</v>
      </c>
      <c r="B3" s="153"/>
      <c r="C3" s="153"/>
      <c r="D3" s="153"/>
      <c r="E3" s="153"/>
      <c r="F3" s="154"/>
    </row>
    <row r="4" ht="18.75">
      <c r="A4" s="44"/>
    </row>
    <row r="5" ht="15.75">
      <c r="A5" s="86" t="s">
        <v>118</v>
      </c>
    </row>
    <row r="6" spans="1:7" s="169" customFormat="1" ht="45">
      <c r="A6" s="1" t="s">
        <v>127</v>
      </c>
      <c r="B6" s="2" t="s">
        <v>128</v>
      </c>
      <c r="C6" s="167" t="s">
        <v>0</v>
      </c>
      <c r="D6" s="167" t="s">
        <v>1</v>
      </c>
      <c r="E6" s="167" t="s">
        <v>103</v>
      </c>
      <c r="F6" s="168" t="s">
        <v>85</v>
      </c>
      <c r="G6" s="167" t="s">
        <v>588</v>
      </c>
    </row>
    <row r="7" spans="1:7" ht="15.75">
      <c r="A7" s="25" t="s">
        <v>129</v>
      </c>
      <c r="B7" s="26" t="s">
        <v>130</v>
      </c>
      <c r="C7" s="172">
        <v>57556757</v>
      </c>
      <c r="D7" s="172"/>
      <c r="E7" s="172"/>
      <c r="F7" s="172">
        <f>SUM(C7:E7)</f>
        <v>57556757</v>
      </c>
      <c r="G7" s="172">
        <v>57556757</v>
      </c>
    </row>
    <row r="8" spans="1:7" ht="15.75">
      <c r="A8" s="25" t="s">
        <v>131</v>
      </c>
      <c r="B8" s="27" t="s">
        <v>132</v>
      </c>
      <c r="C8" s="172"/>
      <c r="D8" s="172"/>
      <c r="E8" s="172"/>
      <c r="F8" s="172"/>
      <c r="G8" s="172">
        <v>5070000</v>
      </c>
    </row>
    <row r="9" spans="1:7" ht="15.75">
      <c r="A9" s="25" t="s">
        <v>133</v>
      </c>
      <c r="B9" s="27" t="s">
        <v>134</v>
      </c>
      <c r="C9" s="172"/>
      <c r="D9" s="172"/>
      <c r="E9" s="172"/>
      <c r="F9" s="172"/>
      <c r="G9" s="172"/>
    </row>
    <row r="10" spans="1:7" ht="15.75">
      <c r="A10" s="28" t="s">
        <v>135</v>
      </c>
      <c r="B10" s="27" t="s">
        <v>136</v>
      </c>
      <c r="C10" s="172">
        <v>900000</v>
      </c>
      <c r="D10" s="172"/>
      <c r="E10" s="172"/>
      <c r="F10" s="172">
        <f>SUM(C10:E10)</f>
        <v>900000</v>
      </c>
      <c r="G10" s="172">
        <v>650000</v>
      </c>
    </row>
    <row r="11" spans="1:7" ht="15.75">
      <c r="A11" s="28" t="s">
        <v>137</v>
      </c>
      <c r="B11" s="27" t="s">
        <v>138</v>
      </c>
      <c r="C11" s="172"/>
      <c r="D11" s="172"/>
      <c r="E11" s="172"/>
      <c r="F11" s="172">
        <f>SUM(C11:E11)</f>
        <v>0</v>
      </c>
      <c r="G11" s="172">
        <v>0</v>
      </c>
    </row>
    <row r="12" spans="1:7" ht="15.75">
      <c r="A12" s="28" t="s">
        <v>139</v>
      </c>
      <c r="B12" s="27" t="s">
        <v>140</v>
      </c>
      <c r="C12" s="172">
        <v>1793553</v>
      </c>
      <c r="D12" s="172"/>
      <c r="E12" s="172"/>
      <c r="F12" s="172">
        <f>SUM(C12:E12)</f>
        <v>1793553</v>
      </c>
      <c r="G12" s="172">
        <v>1793553</v>
      </c>
    </row>
    <row r="13" spans="1:7" ht="15.75">
      <c r="A13" s="28" t="s">
        <v>141</v>
      </c>
      <c r="B13" s="27" t="s">
        <v>142</v>
      </c>
      <c r="C13" s="172">
        <v>4303300</v>
      </c>
      <c r="D13" s="172"/>
      <c r="E13" s="172"/>
      <c r="F13" s="172">
        <f>SUM(C13:E13)</f>
        <v>4303300</v>
      </c>
      <c r="G13" s="172">
        <v>4551300</v>
      </c>
    </row>
    <row r="14" spans="1:7" ht="15.75">
      <c r="A14" s="28" t="s">
        <v>143</v>
      </c>
      <c r="B14" s="27" t="s">
        <v>144</v>
      </c>
      <c r="C14" s="172"/>
      <c r="D14" s="172"/>
      <c r="E14" s="172"/>
      <c r="F14" s="172"/>
      <c r="G14" s="172"/>
    </row>
    <row r="15" spans="1:7" ht="15.75">
      <c r="A15" s="4" t="s">
        <v>145</v>
      </c>
      <c r="B15" s="27" t="s">
        <v>146</v>
      </c>
      <c r="C15" s="172">
        <v>828600</v>
      </c>
      <c r="D15" s="172"/>
      <c r="E15" s="172"/>
      <c r="F15" s="172">
        <f>SUM(C15:E15)</f>
        <v>828600</v>
      </c>
      <c r="G15" s="172">
        <v>928600</v>
      </c>
    </row>
    <row r="16" spans="1:7" ht="15.75">
      <c r="A16" s="4" t="s">
        <v>147</v>
      </c>
      <c r="B16" s="27" t="s">
        <v>148</v>
      </c>
      <c r="C16" s="172">
        <v>600000</v>
      </c>
      <c r="D16" s="172"/>
      <c r="E16" s="172"/>
      <c r="F16" s="172">
        <f>SUM(C16:E16)</f>
        <v>600000</v>
      </c>
      <c r="G16" s="172">
        <v>600000</v>
      </c>
    </row>
    <row r="17" spans="1:7" ht="15.75">
      <c r="A17" s="4" t="s">
        <v>149</v>
      </c>
      <c r="B17" s="27" t="s">
        <v>150</v>
      </c>
      <c r="C17" s="172"/>
      <c r="D17" s="172"/>
      <c r="E17" s="172"/>
      <c r="F17" s="172"/>
      <c r="G17" s="172"/>
    </row>
    <row r="18" spans="1:7" ht="15.75">
      <c r="A18" s="4" t="s">
        <v>151</v>
      </c>
      <c r="B18" s="27" t="s">
        <v>152</v>
      </c>
      <c r="C18" s="172">
        <v>160000</v>
      </c>
      <c r="D18" s="172"/>
      <c r="E18" s="172"/>
      <c r="F18" s="172">
        <f>SUM(C18:E18)</f>
        <v>160000</v>
      </c>
      <c r="G18" s="172">
        <v>160000</v>
      </c>
    </row>
    <row r="19" spans="1:7" ht="15.75">
      <c r="A19" s="4" t="s">
        <v>456</v>
      </c>
      <c r="B19" s="27" t="s">
        <v>153</v>
      </c>
      <c r="C19" s="172">
        <v>2000000</v>
      </c>
      <c r="D19" s="172"/>
      <c r="E19" s="172"/>
      <c r="F19" s="172">
        <f>SUM(C19:E19)</f>
        <v>2000000</v>
      </c>
      <c r="G19" s="172">
        <v>2250000</v>
      </c>
    </row>
    <row r="20" spans="1:7" ht="15">
      <c r="A20" s="29" t="s">
        <v>427</v>
      </c>
      <c r="B20" s="30" t="s">
        <v>154</v>
      </c>
      <c r="C20" s="173">
        <f>SUM(C7:C19)</f>
        <v>68142210</v>
      </c>
      <c r="D20" s="173">
        <f>SUM(D7:D19)</f>
        <v>0</v>
      </c>
      <c r="E20" s="173">
        <f>SUM(E7:E19)</f>
        <v>0</v>
      </c>
      <c r="F20" s="173">
        <f>SUM(C20:E20)</f>
        <v>68142210</v>
      </c>
      <c r="G20" s="173">
        <f>SUM(G7:G19)</f>
        <v>73560210</v>
      </c>
    </row>
    <row r="21" spans="1:7" ht="15.75">
      <c r="A21" s="4" t="s">
        <v>155</v>
      </c>
      <c r="B21" s="27" t="s">
        <v>156</v>
      </c>
      <c r="C21" s="172"/>
      <c r="D21" s="172"/>
      <c r="E21" s="172"/>
      <c r="F21" s="172"/>
      <c r="G21" s="172"/>
    </row>
    <row r="22" spans="1:7" ht="15.75">
      <c r="A22" s="4" t="s">
        <v>157</v>
      </c>
      <c r="B22" s="27" t="s">
        <v>158</v>
      </c>
      <c r="C22" s="172"/>
      <c r="D22" s="172"/>
      <c r="E22" s="172"/>
      <c r="F22" s="172"/>
      <c r="G22" s="172"/>
    </row>
    <row r="23" spans="1:7" ht="15.75">
      <c r="A23" s="5" t="s">
        <v>159</v>
      </c>
      <c r="B23" s="27" t="s">
        <v>160</v>
      </c>
      <c r="C23" s="172">
        <v>150000</v>
      </c>
      <c r="D23" s="172"/>
      <c r="E23" s="172"/>
      <c r="F23" s="172">
        <v>150000</v>
      </c>
      <c r="G23" s="172">
        <v>250000</v>
      </c>
    </row>
    <row r="24" spans="1:7" ht="15.75">
      <c r="A24" s="6" t="s">
        <v>428</v>
      </c>
      <c r="B24" s="30" t="s">
        <v>161</v>
      </c>
      <c r="C24" s="172">
        <f>SUM(C21:C23)</f>
        <v>150000</v>
      </c>
      <c r="D24" s="172"/>
      <c r="E24" s="172"/>
      <c r="F24" s="172">
        <v>150000</v>
      </c>
      <c r="G24" s="173">
        <f>SUM(G21:G23)</f>
        <v>250000</v>
      </c>
    </row>
    <row r="25" spans="1:7" ht="15">
      <c r="A25" s="47" t="s">
        <v>486</v>
      </c>
      <c r="B25" s="48" t="s">
        <v>162</v>
      </c>
      <c r="C25" s="173">
        <f>C24+C20</f>
        <v>68292210</v>
      </c>
      <c r="D25" s="173">
        <f>D24+D20</f>
        <v>0</v>
      </c>
      <c r="E25" s="173">
        <f>E24+E20</f>
        <v>0</v>
      </c>
      <c r="F25" s="173">
        <f aca="true" t="shared" si="0" ref="F25:F30">SUM(C25:E25)</f>
        <v>68292210</v>
      </c>
      <c r="G25" s="173">
        <f>G20+G24</f>
        <v>73810210</v>
      </c>
    </row>
    <row r="26" spans="1:7" ht="15">
      <c r="A26" s="36" t="s">
        <v>457</v>
      </c>
      <c r="B26" s="48" t="s">
        <v>163</v>
      </c>
      <c r="C26" s="173">
        <v>15362335</v>
      </c>
      <c r="D26" s="173">
        <v>0</v>
      </c>
      <c r="E26" s="173">
        <v>0</v>
      </c>
      <c r="F26" s="173">
        <f t="shared" si="0"/>
        <v>15362335</v>
      </c>
      <c r="G26" s="173">
        <v>16567335</v>
      </c>
    </row>
    <row r="27" spans="1:7" ht="15.75">
      <c r="A27" s="4" t="s">
        <v>164</v>
      </c>
      <c r="B27" s="27" t="s">
        <v>165</v>
      </c>
      <c r="C27" s="172">
        <v>250000</v>
      </c>
      <c r="D27" s="172"/>
      <c r="E27" s="172"/>
      <c r="F27" s="172">
        <f t="shared" si="0"/>
        <v>250000</v>
      </c>
      <c r="G27" s="172">
        <v>316300</v>
      </c>
    </row>
    <row r="28" spans="1:7" ht="15.75">
      <c r="A28" s="4" t="s">
        <v>166</v>
      </c>
      <c r="B28" s="27" t="s">
        <v>167</v>
      </c>
      <c r="C28" s="172">
        <v>2000000</v>
      </c>
      <c r="D28" s="172"/>
      <c r="E28" s="172"/>
      <c r="F28" s="172">
        <f t="shared" si="0"/>
        <v>2000000</v>
      </c>
      <c r="G28" s="172">
        <v>1769278</v>
      </c>
    </row>
    <row r="29" spans="1:7" ht="15.75">
      <c r="A29" s="4" t="s">
        <v>168</v>
      </c>
      <c r="B29" s="27" t="s">
        <v>169</v>
      </c>
      <c r="C29" s="172"/>
      <c r="D29" s="172"/>
      <c r="E29" s="172"/>
      <c r="F29" s="172">
        <f t="shared" si="0"/>
        <v>0</v>
      </c>
      <c r="G29" s="172">
        <v>0</v>
      </c>
    </row>
    <row r="30" spans="1:7" ht="15">
      <c r="A30" s="6" t="s">
        <v>429</v>
      </c>
      <c r="B30" s="30" t="s">
        <v>170</v>
      </c>
      <c r="C30" s="173">
        <f>SUM(C27:C29)</f>
        <v>2250000</v>
      </c>
      <c r="D30" s="173">
        <f>SUM(D27:D29)</f>
        <v>0</v>
      </c>
      <c r="E30" s="173">
        <f>SUM(E27:E29)</f>
        <v>0</v>
      </c>
      <c r="F30" s="173">
        <f t="shared" si="0"/>
        <v>2250000</v>
      </c>
      <c r="G30" s="173">
        <f>SUM(G27:G29)</f>
        <v>2085578</v>
      </c>
    </row>
    <row r="31" spans="1:7" ht="15.75">
      <c r="A31" s="4" t="s">
        <v>171</v>
      </c>
      <c r="B31" s="27" t="s">
        <v>172</v>
      </c>
      <c r="C31" s="172">
        <v>2750000</v>
      </c>
      <c r="D31" s="172"/>
      <c r="E31" s="172"/>
      <c r="F31" s="172">
        <v>2750000</v>
      </c>
      <c r="G31" s="172">
        <v>2764000</v>
      </c>
    </row>
    <row r="32" spans="1:7" ht="15.75">
      <c r="A32" s="4" t="s">
        <v>173</v>
      </c>
      <c r="B32" s="27" t="s">
        <v>174</v>
      </c>
      <c r="C32" s="172">
        <v>600000</v>
      </c>
      <c r="D32" s="172"/>
      <c r="E32" s="172"/>
      <c r="F32" s="172">
        <f aca="true" t="shared" si="1" ref="F32:F42">SUM(C32:E32)</f>
        <v>600000</v>
      </c>
      <c r="G32" s="172">
        <v>602961</v>
      </c>
    </row>
    <row r="33" spans="1:7" ht="15" customHeight="1">
      <c r="A33" s="6" t="s">
        <v>487</v>
      </c>
      <c r="B33" s="30" t="s">
        <v>175</v>
      </c>
      <c r="C33" s="173">
        <f>SUM(C31:C32)</f>
        <v>3350000</v>
      </c>
      <c r="D33" s="173">
        <f>SUM(D31:D32)</f>
        <v>0</v>
      </c>
      <c r="E33" s="173">
        <f>SUM(E31:E32)</f>
        <v>0</v>
      </c>
      <c r="F33" s="173">
        <f t="shared" si="1"/>
        <v>3350000</v>
      </c>
      <c r="G33" s="173">
        <f>SUM(G31:G32)</f>
        <v>3366961</v>
      </c>
    </row>
    <row r="34" spans="1:7" ht="15.75">
      <c r="A34" s="4" t="s">
        <v>176</v>
      </c>
      <c r="B34" s="27" t="s">
        <v>177</v>
      </c>
      <c r="C34" s="172">
        <v>3200000</v>
      </c>
      <c r="D34" s="172"/>
      <c r="E34" s="172"/>
      <c r="F34" s="172">
        <f t="shared" si="1"/>
        <v>3200000</v>
      </c>
      <c r="G34" s="172">
        <v>4219548</v>
      </c>
    </row>
    <row r="35" spans="1:7" ht="15.75">
      <c r="A35" s="4" t="s">
        <v>178</v>
      </c>
      <c r="B35" s="27" t="s">
        <v>179</v>
      </c>
      <c r="C35" s="172"/>
      <c r="D35" s="172"/>
      <c r="E35" s="172"/>
      <c r="F35" s="172">
        <f t="shared" si="1"/>
        <v>0</v>
      </c>
      <c r="G35" s="172">
        <v>0</v>
      </c>
    </row>
    <row r="36" spans="1:7" ht="15.75">
      <c r="A36" s="4" t="s">
        <v>458</v>
      </c>
      <c r="B36" s="27" t="s">
        <v>180</v>
      </c>
      <c r="C36" s="172">
        <v>700000</v>
      </c>
      <c r="D36" s="172"/>
      <c r="E36" s="172"/>
      <c r="F36" s="172">
        <f t="shared" si="1"/>
        <v>700000</v>
      </c>
      <c r="G36" s="172">
        <v>700000</v>
      </c>
    </row>
    <row r="37" spans="1:7" ht="15.75">
      <c r="A37" s="4" t="s">
        <v>181</v>
      </c>
      <c r="B37" s="27" t="s">
        <v>182</v>
      </c>
      <c r="C37" s="172">
        <v>900000</v>
      </c>
      <c r="D37" s="172"/>
      <c r="E37" s="172"/>
      <c r="F37" s="172">
        <f t="shared" si="1"/>
        <v>900000</v>
      </c>
      <c r="G37" s="172">
        <v>900000</v>
      </c>
    </row>
    <row r="38" spans="1:7" ht="15.75">
      <c r="A38" s="9" t="s">
        <v>459</v>
      </c>
      <c r="B38" s="27" t="s">
        <v>183</v>
      </c>
      <c r="C38" s="172">
        <v>200000</v>
      </c>
      <c r="D38" s="172"/>
      <c r="E38" s="172"/>
      <c r="F38" s="172">
        <f t="shared" si="1"/>
        <v>200000</v>
      </c>
      <c r="G38" s="172">
        <v>200000</v>
      </c>
    </row>
    <row r="39" spans="1:7" ht="15.75">
      <c r="A39" s="5" t="s">
        <v>184</v>
      </c>
      <c r="B39" s="27" t="s">
        <v>185</v>
      </c>
      <c r="C39" s="172">
        <v>3300000</v>
      </c>
      <c r="D39" s="172"/>
      <c r="E39" s="172"/>
      <c r="F39" s="172">
        <f t="shared" si="1"/>
        <v>3300000</v>
      </c>
      <c r="G39" s="172">
        <v>4215614</v>
      </c>
    </row>
    <row r="40" spans="1:7" ht="15.75">
      <c r="A40" s="4" t="s">
        <v>460</v>
      </c>
      <c r="B40" s="27" t="s">
        <v>186</v>
      </c>
      <c r="C40" s="172">
        <v>4000000</v>
      </c>
      <c r="D40" s="172"/>
      <c r="E40" s="172"/>
      <c r="F40" s="172">
        <f t="shared" si="1"/>
        <v>4000000</v>
      </c>
      <c r="G40" s="172">
        <v>4460312</v>
      </c>
    </row>
    <row r="41" spans="1:7" ht="15">
      <c r="A41" s="6" t="s">
        <v>430</v>
      </c>
      <c r="B41" s="30" t="s">
        <v>187</v>
      </c>
      <c r="C41" s="173">
        <f>SUM(C34:C40)</f>
        <v>12300000</v>
      </c>
      <c r="D41" s="173">
        <f>SUM(D34:D40)</f>
        <v>0</v>
      </c>
      <c r="E41" s="173">
        <f>SUM(E34:E40)</f>
        <v>0</v>
      </c>
      <c r="F41" s="173">
        <f t="shared" si="1"/>
        <v>12300000</v>
      </c>
      <c r="G41" s="173">
        <f>SUM(G34:G40)</f>
        <v>14695474</v>
      </c>
    </row>
    <row r="42" spans="1:7" ht="15.75">
      <c r="A42" s="4" t="s">
        <v>188</v>
      </c>
      <c r="B42" s="27" t="s">
        <v>189</v>
      </c>
      <c r="C42" s="172">
        <v>350000</v>
      </c>
      <c r="D42" s="172"/>
      <c r="E42" s="172"/>
      <c r="F42" s="172">
        <f t="shared" si="1"/>
        <v>350000</v>
      </c>
      <c r="G42" s="172">
        <v>350000</v>
      </c>
    </row>
    <row r="43" spans="1:7" ht="15.75">
      <c r="A43" s="4" t="s">
        <v>190</v>
      </c>
      <c r="B43" s="27" t="s">
        <v>191</v>
      </c>
      <c r="C43" s="172"/>
      <c r="D43" s="172"/>
      <c r="E43" s="172"/>
      <c r="F43" s="172"/>
      <c r="G43" s="172"/>
    </row>
    <row r="44" spans="1:7" ht="15">
      <c r="A44" s="6" t="s">
        <v>431</v>
      </c>
      <c r="B44" s="30" t="s">
        <v>192</v>
      </c>
      <c r="C44" s="173">
        <f>SUM(C42:C43)</f>
        <v>350000</v>
      </c>
      <c r="D44" s="173">
        <f>SUM(D42:D43)</f>
        <v>0</v>
      </c>
      <c r="E44" s="173">
        <f>SUM(E42:E43)</f>
        <v>0</v>
      </c>
      <c r="F44" s="173">
        <f>SUM(C44:E44)</f>
        <v>350000</v>
      </c>
      <c r="G44" s="173">
        <f>SUM(G42:G43)</f>
        <v>350000</v>
      </c>
    </row>
    <row r="45" spans="1:7" ht="15.75">
      <c r="A45" s="4" t="s">
        <v>193</v>
      </c>
      <c r="B45" s="27" t="s">
        <v>194</v>
      </c>
      <c r="C45" s="172">
        <v>3500000</v>
      </c>
      <c r="D45" s="172"/>
      <c r="E45" s="172"/>
      <c r="F45" s="172">
        <f>SUM(C45:E45)</f>
        <v>3500000</v>
      </c>
      <c r="G45" s="172">
        <v>3690838</v>
      </c>
    </row>
    <row r="46" spans="1:7" ht="15.75">
      <c r="A46" s="4" t="s">
        <v>195</v>
      </c>
      <c r="B46" s="27" t="s">
        <v>196</v>
      </c>
      <c r="C46" s="172"/>
      <c r="D46" s="172"/>
      <c r="E46" s="172"/>
      <c r="F46" s="172">
        <f>SUM(C46:E46)</f>
        <v>0</v>
      </c>
      <c r="G46" s="172">
        <v>0</v>
      </c>
    </row>
    <row r="47" spans="1:7" ht="15.75">
      <c r="A47" s="4" t="s">
        <v>461</v>
      </c>
      <c r="B47" s="27" t="s">
        <v>197</v>
      </c>
      <c r="C47" s="172"/>
      <c r="D47" s="172"/>
      <c r="E47" s="172"/>
      <c r="F47" s="172"/>
      <c r="G47" s="172">
        <v>126255</v>
      </c>
    </row>
    <row r="48" spans="1:7" ht="15.75">
      <c r="A48" s="4" t="s">
        <v>462</v>
      </c>
      <c r="B48" s="27" t="s">
        <v>198</v>
      </c>
      <c r="C48" s="172"/>
      <c r="D48" s="172"/>
      <c r="E48" s="172"/>
      <c r="F48" s="172"/>
      <c r="G48" s="172">
        <v>1000</v>
      </c>
    </row>
    <row r="49" spans="1:7" ht="15.75">
      <c r="A49" s="4" t="s">
        <v>199</v>
      </c>
      <c r="B49" s="27" t="s">
        <v>200</v>
      </c>
      <c r="C49" s="172">
        <v>200000</v>
      </c>
      <c r="D49" s="172"/>
      <c r="E49" s="172"/>
      <c r="F49" s="172">
        <f>SUM(C49:E49)</f>
        <v>200000</v>
      </c>
      <c r="G49" s="172">
        <v>456865</v>
      </c>
    </row>
    <row r="50" spans="1:7" ht="15">
      <c r="A50" s="6" t="s">
        <v>432</v>
      </c>
      <c r="B50" s="30" t="s">
        <v>201</v>
      </c>
      <c r="C50" s="173">
        <f>SUM(C45:C49)</f>
        <v>3700000</v>
      </c>
      <c r="D50" s="173">
        <f>SUM(D45:D49)</f>
        <v>0</v>
      </c>
      <c r="E50" s="173">
        <f>SUM(E45:E49)</f>
        <v>0</v>
      </c>
      <c r="F50" s="173">
        <f>SUM(C50:E50)</f>
        <v>3700000</v>
      </c>
      <c r="G50" s="173">
        <f>SUM(G45:G49)</f>
        <v>4274958</v>
      </c>
    </row>
    <row r="51" spans="1:7" ht="15">
      <c r="A51" s="36" t="s">
        <v>433</v>
      </c>
      <c r="B51" s="48" t="s">
        <v>202</v>
      </c>
      <c r="C51" s="173">
        <f>C50+C44+C41+C33+C30</f>
        <v>21950000</v>
      </c>
      <c r="D51" s="173">
        <f>D50+D44+D41+D33+D30</f>
        <v>0</v>
      </c>
      <c r="E51" s="173">
        <f>E50+E44+E41+E33+E30</f>
        <v>0</v>
      </c>
      <c r="F51" s="173">
        <f>SUM(C51:E51)</f>
        <v>21950000</v>
      </c>
      <c r="G51" s="173">
        <f>G30+G33+G41+G44+G50</f>
        <v>24772971</v>
      </c>
    </row>
    <row r="52" spans="1:7" ht="15.75">
      <c r="A52" s="12" t="s">
        <v>203</v>
      </c>
      <c r="B52" s="27" t="s">
        <v>204</v>
      </c>
      <c r="C52" s="172"/>
      <c r="D52" s="172"/>
      <c r="E52" s="172"/>
      <c r="F52" s="172"/>
      <c r="G52" s="172"/>
    </row>
    <row r="53" spans="1:7" ht="15.75">
      <c r="A53" s="12" t="s">
        <v>434</v>
      </c>
      <c r="B53" s="27" t="s">
        <v>205</v>
      </c>
      <c r="C53" s="172"/>
      <c r="D53" s="172"/>
      <c r="E53" s="172"/>
      <c r="F53" s="172"/>
      <c r="G53" s="172"/>
    </row>
    <row r="54" spans="1:7" ht="15.75">
      <c r="A54" s="15" t="s">
        <v>463</v>
      </c>
      <c r="B54" s="27" t="s">
        <v>206</v>
      </c>
      <c r="C54" s="172"/>
      <c r="D54" s="172"/>
      <c r="E54" s="172"/>
      <c r="F54" s="172"/>
      <c r="G54" s="172"/>
    </row>
    <row r="55" spans="1:7" ht="15.75">
      <c r="A55" s="15" t="s">
        <v>464</v>
      </c>
      <c r="B55" s="27" t="s">
        <v>207</v>
      </c>
      <c r="C55" s="172"/>
      <c r="D55" s="172"/>
      <c r="E55" s="172"/>
      <c r="F55" s="172"/>
      <c r="G55" s="172"/>
    </row>
    <row r="56" spans="1:7" ht="15.75">
      <c r="A56" s="15" t="s">
        <v>465</v>
      </c>
      <c r="B56" s="27" t="s">
        <v>208</v>
      </c>
      <c r="C56" s="172"/>
      <c r="D56" s="172"/>
      <c r="E56" s="172"/>
      <c r="F56" s="172"/>
      <c r="G56" s="172"/>
    </row>
    <row r="57" spans="1:7" ht="15.75">
      <c r="A57" s="12" t="s">
        <v>466</v>
      </c>
      <c r="B57" s="27" t="s">
        <v>209</v>
      </c>
      <c r="C57" s="172"/>
      <c r="D57" s="172"/>
      <c r="E57" s="172"/>
      <c r="F57" s="172"/>
      <c r="G57" s="172"/>
    </row>
    <row r="58" spans="1:7" ht="15.75">
      <c r="A58" s="12" t="s">
        <v>467</v>
      </c>
      <c r="B58" s="27" t="s">
        <v>210</v>
      </c>
      <c r="C58" s="172"/>
      <c r="D58" s="172"/>
      <c r="E58" s="172"/>
      <c r="F58" s="172"/>
      <c r="G58" s="172"/>
    </row>
    <row r="59" spans="1:7" ht="15.75">
      <c r="A59" s="12" t="s">
        <v>468</v>
      </c>
      <c r="B59" s="27" t="s">
        <v>211</v>
      </c>
      <c r="C59" s="172"/>
      <c r="D59" s="172"/>
      <c r="E59" s="172"/>
      <c r="F59" s="172"/>
      <c r="G59" s="172"/>
    </row>
    <row r="60" spans="1:7" ht="15.75">
      <c r="A60" s="45" t="s">
        <v>435</v>
      </c>
      <c r="B60" s="48" t="s">
        <v>212</v>
      </c>
      <c r="C60" s="172"/>
      <c r="D60" s="172"/>
      <c r="E60" s="172"/>
      <c r="F60" s="172"/>
      <c r="G60" s="172"/>
    </row>
    <row r="61" spans="1:7" ht="15.75">
      <c r="A61" s="11" t="s">
        <v>469</v>
      </c>
      <c r="B61" s="27" t="s">
        <v>213</v>
      </c>
      <c r="C61" s="172"/>
      <c r="D61" s="172"/>
      <c r="E61" s="172"/>
      <c r="F61" s="172"/>
      <c r="G61" s="172"/>
    </row>
    <row r="62" spans="1:7" ht="15.75">
      <c r="A62" s="11" t="s">
        <v>214</v>
      </c>
      <c r="B62" s="27" t="s">
        <v>215</v>
      </c>
      <c r="C62" s="172"/>
      <c r="D62" s="172"/>
      <c r="E62" s="172"/>
      <c r="F62" s="172"/>
      <c r="G62" s="172"/>
    </row>
    <row r="63" spans="1:7" ht="15.75">
      <c r="A63" s="11" t="s">
        <v>216</v>
      </c>
      <c r="B63" s="27" t="s">
        <v>217</v>
      </c>
      <c r="C63" s="172"/>
      <c r="D63" s="172"/>
      <c r="E63" s="172"/>
      <c r="F63" s="172"/>
      <c r="G63" s="172"/>
    </row>
    <row r="64" spans="1:7" ht="15.75">
      <c r="A64" s="11" t="s">
        <v>436</v>
      </c>
      <c r="B64" s="27" t="s">
        <v>218</v>
      </c>
      <c r="C64" s="172"/>
      <c r="D64" s="172"/>
      <c r="E64" s="172"/>
      <c r="F64" s="172"/>
      <c r="G64" s="172"/>
    </row>
    <row r="65" spans="1:7" ht="15.75">
      <c r="A65" s="11" t="s">
        <v>470</v>
      </c>
      <c r="B65" s="27" t="s">
        <v>219</v>
      </c>
      <c r="C65" s="172"/>
      <c r="D65" s="172"/>
      <c r="E65" s="172"/>
      <c r="F65" s="172"/>
      <c r="G65" s="172"/>
    </row>
    <row r="66" spans="1:7" ht="15.75">
      <c r="A66" s="11" t="s">
        <v>438</v>
      </c>
      <c r="B66" s="27" t="s">
        <v>220</v>
      </c>
      <c r="C66" s="172"/>
      <c r="D66" s="172"/>
      <c r="E66" s="172"/>
      <c r="F66" s="172"/>
      <c r="G66" s="172"/>
    </row>
    <row r="67" spans="1:7" ht="15.75">
      <c r="A67" s="11" t="s">
        <v>471</v>
      </c>
      <c r="B67" s="27" t="s">
        <v>221</v>
      </c>
      <c r="C67" s="172"/>
      <c r="D67" s="172"/>
      <c r="E67" s="172"/>
      <c r="F67" s="172"/>
      <c r="G67" s="172"/>
    </row>
    <row r="68" spans="1:7" ht="15.75">
      <c r="A68" s="11" t="s">
        <v>472</v>
      </c>
      <c r="B68" s="27" t="s">
        <v>222</v>
      </c>
      <c r="C68" s="172"/>
      <c r="D68" s="172"/>
      <c r="E68" s="172"/>
      <c r="F68" s="172"/>
      <c r="G68" s="172"/>
    </row>
    <row r="69" spans="1:7" ht="15.75">
      <c r="A69" s="11" t="s">
        <v>223</v>
      </c>
      <c r="B69" s="27" t="s">
        <v>224</v>
      </c>
      <c r="C69" s="172"/>
      <c r="D69" s="172"/>
      <c r="E69" s="172"/>
      <c r="F69" s="172"/>
      <c r="G69" s="172"/>
    </row>
    <row r="70" spans="1:7" ht="15.75">
      <c r="A70" s="17" t="s">
        <v>225</v>
      </c>
      <c r="B70" s="27" t="s">
        <v>226</v>
      </c>
      <c r="C70" s="172"/>
      <c r="D70" s="172"/>
      <c r="E70" s="172"/>
      <c r="F70" s="172"/>
      <c r="G70" s="172"/>
    </row>
    <row r="71" spans="1:7" ht="15.75">
      <c r="A71" s="11" t="s">
        <v>473</v>
      </c>
      <c r="B71" s="27" t="s">
        <v>227</v>
      </c>
      <c r="C71" s="172"/>
      <c r="D71" s="172"/>
      <c r="E71" s="172"/>
      <c r="F71" s="172"/>
      <c r="G71" s="172"/>
    </row>
    <row r="72" spans="1:7" ht="15.75">
      <c r="A72" s="17" t="s">
        <v>49</v>
      </c>
      <c r="B72" s="27" t="s">
        <v>228</v>
      </c>
      <c r="C72" s="172"/>
      <c r="D72" s="172"/>
      <c r="E72" s="172"/>
      <c r="F72" s="172"/>
      <c r="G72" s="172"/>
    </row>
    <row r="73" spans="1:7" ht="15.75">
      <c r="A73" s="17" t="s">
        <v>50</v>
      </c>
      <c r="B73" s="27" t="s">
        <v>228</v>
      </c>
      <c r="C73" s="172"/>
      <c r="D73" s="172"/>
      <c r="E73" s="172"/>
      <c r="F73" s="172"/>
      <c r="G73" s="172"/>
    </row>
    <row r="74" spans="1:7" ht="15.75">
      <c r="A74" s="45" t="s">
        <v>441</v>
      </c>
      <c r="B74" s="48" t="s">
        <v>229</v>
      </c>
      <c r="C74" s="172"/>
      <c r="D74" s="172"/>
      <c r="E74" s="172"/>
      <c r="F74" s="172"/>
      <c r="G74" s="172"/>
    </row>
    <row r="75" spans="1:7" ht="15.75">
      <c r="A75" s="133" t="s">
        <v>101</v>
      </c>
      <c r="B75" s="134"/>
      <c r="C75" s="174">
        <f>C74+C60+C51+C26+C25</f>
        <v>105604545</v>
      </c>
      <c r="D75" s="174">
        <f>D74+D60+D51+D26+D25</f>
        <v>0</v>
      </c>
      <c r="E75" s="174">
        <f>E74+E60+E51+E26+E25</f>
        <v>0</v>
      </c>
      <c r="F75" s="174">
        <f>F74+F60+F51+F26+F25</f>
        <v>105604545</v>
      </c>
      <c r="G75" s="173">
        <f>G74+G60+G51+G26+G25</f>
        <v>115150516</v>
      </c>
    </row>
    <row r="76" spans="1:7" ht="15.75">
      <c r="A76" s="31" t="s">
        <v>230</v>
      </c>
      <c r="B76" s="27" t="s">
        <v>231</v>
      </c>
      <c r="C76" s="172"/>
      <c r="D76" s="172"/>
      <c r="E76" s="172"/>
      <c r="F76" s="172">
        <f>SUM(C76:E76)</f>
        <v>0</v>
      </c>
      <c r="G76" s="172">
        <v>0</v>
      </c>
    </row>
    <row r="77" spans="1:7" ht="15.75">
      <c r="A77" s="31" t="s">
        <v>474</v>
      </c>
      <c r="B77" s="27" t="s">
        <v>232</v>
      </c>
      <c r="C77" s="172"/>
      <c r="D77" s="172"/>
      <c r="E77" s="172"/>
      <c r="F77" s="172">
        <f>SUM(C77:E77)</f>
        <v>0</v>
      </c>
      <c r="G77" s="172">
        <v>0</v>
      </c>
    </row>
    <row r="78" spans="1:7" ht="15.75">
      <c r="A78" s="31" t="s">
        <v>233</v>
      </c>
      <c r="B78" s="27" t="s">
        <v>234</v>
      </c>
      <c r="C78" s="172">
        <v>200000</v>
      </c>
      <c r="D78" s="172"/>
      <c r="E78" s="172"/>
      <c r="F78" s="172">
        <f>SUM(C78:E78)</f>
        <v>200000</v>
      </c>
      <c r="G78" s="172">
        <v>200000</v>
      </c>
    </row>
    <row r="79" spans="1:7" ht="15.75">
      <c r="A79" s="31" t="s">
        <v>235</v>
      </c>
      <c r="B79" s="27" t="s">
        <v>236</v>
      </c>
      <c r="C79" s="172">
        <v>200000</v>
      </c>
      <c r="D79" s="172"/>
      <c r="E79" s="172"/>
      <c r="F79" s="172">
        <f>SUM(C79:E79)</f>
        <v>200000</v>
      </c>
      <c r="G79" s="172">
        <v>931277</v>
      </c>
    </row>
    <row r="80" spans="1:7" ht="15.75">
      <c r="A80" s="5" t="s">
        <v>237</v>
      </c>
      <c r="B80" s="27" t="s">
        <v>238</v>
      </c>
      <c r="C80" s="172"/>
      <c r="D80" s="172"/>
      <c r="E80" s="172"/>
      <c r="F80" s="172"/>
      <c r="G80" s="172"/>
    </row>
    <row r="81" spans="1:7" ht="15.75">
      <c r="A81" s="5" t="s">
        <v>239</v>
      </c>
      <c r="B81" s="27" t="s">
        <v>240</v>
      </c>
      <c r="C81" s="172"/>
      <c r="D81" s="172"/>
      <c r="E81" s="172"/>
      <c r="F81" s="172"/>
      <c r="G81" s="172"/>
    </row>
    <row r="82" spans="1:7" ht="15.75">
      <c r="A82" s="5" t="s">
        <v>241</v>
      </c>
      <c r="B82" s="27" t="s">
        <v>242</v>
      </c>
      <c r="C82" s="172">
        <v>108000</v>
      </c>
      <c r="D82" s="172"/>
      <c r="E82" s="172"/>
      <c r="F82" s="172">
        <f>SUM(C82:E82)</f>
        <v>108000</v>
      </c>
      <c r="G82" s="172">
        <v>179000</v>
      </c>
    </row>
    <row r="83" spans="1:7" ht="15">
      <c r="A83" s="46" t="s">
        <v>443</v>
      </c>
      <c r="B83" s="48" t="s">
        <v>243</v>
      </c>
      <c r="C83" s="173">
        <f>SUM(C76:C82)</f>
        <v>508000</v>
      </c>
      <c r="D83" s="173">
        <f>SUM(D76:D82)</f>
        <v>0</v>
      </c>
      <c r="E83" s="173">
        <f>SUM(E76:E82)</f>
        <v>0</v>
      </c>
      <c r="F83" s="173">
        <f>SUM(F76:F82)</f>
        <v>508000</v>
      </c>
      <c r="G83" s="173">
        <f>SUM(G76:G82)</f>
        <v>1310277</v>
      </c>
    </row>
    <row r="84" spans="1:7" ht="15.75">
      <c r="A84" s="12" t="s">
        <v>244</v>
      </c>
      <c r="B84" s="27" t="s">
        <v>245</v>
      </c>
      <c r="C84" s="172"/>
      <c r="D84" s="172"/>
      <c r="E84" s="172"/>
      <c r="F84" s="172"/>
      <c r="G84" s="172"/>
    </row>
    <row r="85" spans="1:7" ht="15.75">
      <c r="A85" s="12" t="s">
        <v>246</v>
      </c>
      <c r="B85" s="27" t="s">
        <v>247</v>
      </c>
      <c r="C85" s="172"/>
      <c r="D85" s="172"/>
      <c r="E85" s="172"/>
      <c r="F85" s="172"/>
      <c r="G85" s="172"/>
    </row>
    <row r="86" spans="1:7" ht="15.75">
      <c r="A86" s="12" t="s">
        <v>248</v>
      </c>
      <c r="B86" s="27" t="s">
        <v>249</v>
      </c>
      <c r="C86" s="172"/>
      <c r="D86" s="172"/>
      <c r="E86" s="172"/>
      <c r="F86" s="172"/>
      <c r="G86" s="172"/>
    </row>
    <row r="87" spans="1:7" ht="15.75">
      <c r="A87" s="12" t="s">
        <v>250</v>
      </c>
      <c r="B87" s="27" t="s">
        <v>251</v>
      </c>
      <c r="C87" s="172"/>
      <c r="D87" s="172"/>
      <c r="E87" s="172"/>
      <c r="F87" s="172"/>
      <c r="G87" s="172"/>
    </row>
    <row r="88" spans="1:7" ht="15.75">
      <c r="A88" s="45" t="s">
        <v>444</v>
      </c>
      <c r="B88" s="48" t="s">
        <v>252</v>
      </c>
      <c r="C88" s="172"/>
      <c r="D88" s="172"/>
      <c r="E88" s="172"/>
      <c r="F88" s="172"/>
      <c r="G88" s="172"/>
    </row>
    <row r="89" spans="1:7" ht="15.75">
      <c r="A89" s="12" t="s">
        <v>253</v>
      </c>
      <c r="B89" s="27" t="s">
        <v>254</v>
      </c>
      <c r="C89" s="172"/>
      <c r="D89" s="172"/>
      <c r="E89" s="172"/>
      <c r="F89" s="172"/>
      <c r="G89" s="172"/>
    </row>
    <row r="90" spans="1:7" ht="15.75">
      <c r="A90" s="12" t="s">
        <v>475</v>
      </c>
      <c r="B90" s="27" t="s">
        <v>255</v>
      </c>
      <c r="C90" s="172"/>
      <c r="D90" s="172"/>
      <c r="E90" s="172"/>
      <c r="F90" s="172"/>
      <c r="G90" s="172"/>
    </row>
    <row r="91" spans="1:7" ht="15.75">
      <c r="A91" s="12" t="s">
        <v>476</v>
      </c>
      <c r="B91" s="27" t="s">
        <v>256</v>
      </c>
      <c r="C91" s="172"/>
      <c r="D91" s="172"/>
      <c r="E91" s="172"/>
      <c r="F91" s="172"/>
      <c r="G91" s="172"/>
    </row>
    <row r="92" spans="1:7" ht="15.75">
      <c r="A92" s="12" t="s">
        <v>477</v>
      </c>
      <c r="B92" s="27" t="s">
        <v>257</v>
      </c>
      <c r="C92" s="172"/>
      <c r="D92" s="172"/>
      <c r="E92" s="172"/>
      <c r="F92" s="172"/>
      <c r="G92" s="172"/>
    </row>
    <row r="93" spans="1:7" ht="15.75">
      <c r="A93" s="12" t="s">
        <v>478</v>
      </c>
      <c r="B93" s="27" t="s">
        <v>258</v>
      </c>
      <c r="C93" s="172"/>
      <c r="D93" s="172"/>
      <c r="E93" s="172"/>
      <c r="F93" s="172"/>
      <c r="G93" s="172"/>
    </row>
    <row r="94" spans="1:7" ht="15.75">
      <c r="A94" s="12" t="s">
        <v>479</v>
      </c>
      <c r="B94" s="27" t="s">
        <v>259</v>
      </c>
      <c r="C94" s="172"/>
      <c r="D94" s="172"/>
      <c r="E94" s="172"/>
      <c r="F94" s="172"/>
      <c r="G94" s="172"/>
    </row>
    <row r="95" spans="1:7" ht="15.75">
      <c r="A95" s="12" t="s">
        <v>260</v>
      </c>
      <c r="B95" s="27" t="s">
        <v>261</v>
      </c>
      <c r="C95" s="172"/>
      <c r="D95" s="172"/>
      <c r="E95" s="172"/>
      <c r="F95" s="172"/>
      <c r="G95" s="172"/>
    </row>
    <row r="96" spans="1:7" ht="15.75">
      <c r="A96" s="12" t="s">
        <v>480</v>
      </c>
      <c r="B96" s="27" t="s">
        <v>262</v>
      </c>
      <c r="C96" s="172"/>
      <c r="D96" s="172"/>
      <c r="E96" s="172"/>
      <c r="F96" s="172"/>
      <c r="G96" s="172"/>
    </row>
    <row r="97" spans="1:7" ht="15.75">
      <c r="A97" s="45" t="s">
        <v>445</v>
      </c>
      <c r="B97" s="48" t="s">
        <v>263</v>
      </c>
      <c r="C97" s="172"/>
      <c r="D97" s="172"/>
      <c r="E97" s="172"/>
      <c r="F97" s="172"/>
      <c r="G97" s="172"/>
    </row>
    <row r="98" spans="1:7" ht="16.5">
      <c r="A98" s="52" t="s">
        <v>102</v>
      </c>
      <c r="B98" s="70"/>
      <c r="C98" s="172">
        <f>C97+C88+C83</f>
        <v>508000</v>
      </c>
      <c r="D98" s="172">
        <f>D97+D88+D83</f>
        <v>0</v>
      </c>
      <c r="E98" s="172">
        <f>E97+E88+E83</f>
        <v>0</v>
      </c>
      <c r="F98" s="172">
        <f>F97+F88+F83</f>
        <v>508000</v>
      </c>
      <c r="G98" s="173">
        <f>G83+G88+G97</f>
        <v>1310277</v>
      </c>
    </row>
    <row r="99" spans="1:7" ht="15.75">
      <c r="A99" s="32" t="s">
        <v>488</v>
      </c>
      <c r="B99" s="33" t="s">
        <v>264</v>
      </c>
      <c r="C99" s="173">
        <f>C75+C98</f>
        <v>106112545</v>
      </c>
      <c r="D99" s="173">
        <f>D75+D98</f>
        <v>0</v>
      </c>
      <c r="E99" s="173">
        <f>E75+E98</f>
        <v>0</v>
      </c>
      <c r="F99" s="173">
        <f>F75+F98</f>
        <v>106112545</v>
      </c>
      <c r="G99" s="173">
        <f>G98+G75</f>
        <v>116460793</v>
      </c>
    </row>
    <row r="100" spans="1:25" ht="15.75">
      <c r="A100" s="12" t="s">
        <v>481</v>
      </c>
      <c r="B100" s="4" t="s">
        <v>265</v>
      </c>
      <c r="C100" s="175"/>
      <c r="D100" s="175"/>
      <c r="E100" s="175"/>
      <c r="F100" s="172">
        <f aca="true" t="shared" si="2" ref="F100:F122">SUM(C100:E100)</f>
        <v>0</v>
      </c>
      <c r="G100" s="175">
        <v>0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5"/>
      <c r="Y100" s="105"/>
    </row>
    <row r="101" spans="1:25" ht="15.75">
      <c r="A101" s="12" t="s">
        <v>267</v>
      </c>
      <c r="B101" s="4" t="s">
        <v>268</v>
      </c>
      <c r="C101" s="175"/>
      <c r="D101" s="175"/>
      <c r="E101" s="175"/>
      <c r="F101" s="172">
        <f t="shared" si="2"/>
        <v>0</v>
      </c>
      <c r="G101" s="175">
        <v>0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5"/>
      <c r="Y101" s="105"/>
    </row>
    <row r="102" spans="1:25" ht="15.75">
      <c r="A102" s="12" t="s">
        <v>482</v>
      </c>
      <c r="B102" s="4" t="s">
        <v>269</v>
      </c>
      <c r="C102" s="175"/>
      <c r="D102" s="175"/>
      <c r="E102" s="175"/>
      <c r="F102" s="172">
        <f t="shared" si="2"/>
        <v>0</v>
      </c>
      <c r="G102" s="175">
        <v>0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5"/>
      <c r="Y102" s="105"/>
    </row>
    <row r="103" spans="1:25" ht="15.75">
      <c r="A103" s="14" t="s">
        <v>450</v>
      </c>
      <c r="B103" s="6" t="s">
        <v>270</v>
      </c>
      <c r="C103" s="176"/>
      <c r="D103" s="176"/>
      <c r="E103" s="176"/>
      <c r="F103" s="172">
        <f t="shared" si="2"/>
        <v>0</v>
      </c>
      <c r="G103" s="176">
        <v>0</v>
      </c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5"/>
      <c r="Y103" s="105"/>
    </row>
    <row r="104" spans="1:25" ht="15.75">
      <c r="A104" s="34" t="s">
        <v>483</v>
      </c>
      <c r="B104" s="4" t="s">
        <v>271</v>
      </c>
      <c r="C104" s="177"/>
      <c r="D104" s="177"/>
      <c r="E104" s="177"/>
      <c r="F104" s="172">
        <f t="shared" si="2"/>
        <v>0</v>
      </c>
      <c r="G104" s="177">
        <v>0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5"/>
      <c r="Y104" s="105"/>
    </row>
    <row r="105" spans="1:25" ht="15.75">
      <c r="A105" s="34" t="s">
        <v>453</v>
      </c>
      <c r="B105" s="4" t="s">
        <v>274</v>
      </c>
      <c r="C105" s="177"/>
      <c r="D105" s="177"/>
      <c r="E105" s="177"/>
      <c r="F105" s="172">
        <f t="shared" si="2"/>
        <v>0</v>
      </c>
      <c r="G105" s="177">
        <v>0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5"/>
      <c r="Y105" s="105"/>
    </row>
    <row r="106" spans="1:25" ht="15.75">
      <c r="A106" s="12" t="s">
        <v>275</v>
      </c>
      <c r="B106" s="4" t="s">
        <v>276</v>
      </c>
      <c r="C106" s="175"/>
      <c r="D106" s="175"/>
      <c r="E106" s="175"/>
      <c r="F106" s="172">
        <f t="shared" si="2"/>
        <v>0</v>
      </c>
      <c r="G106" s="175">
        <v>0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5"/>
      <c r="Y106" s="105"/>
    </row>
    <row r="107" spans="1:25" ht="15.75">
      <c r="A107" s="12" t="s">
        <v>484</v>
      </c>
      <c r="B107" s="4" t="s">
        <v>277</v>
      </c>
      <c r="C107" s="175"/>
      <c r="D107" s="175"/>
      <c r="E107" s="175"/>
      <c r="F107" s="172">
        <f t="shared" si="2"/>
        <v>0</v>
      </c>
      <c r="G107" s="175">
        <v>0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5"/>
      <c r="Y107" s="105"/>
    </row>
    <row r="108" spans="1:25" ht="15.75">
      <c r="A108" s="13" t="s">
        <v>451</v>
      </c>
      <c r="B108" s="6" t="s">
        <v>278</v>
      </c>
      <c r="C108" s="178"/>
      <c r="D108" s="178"/>
      <c r="E108" s="178"/>
      <c r="F108" s="172">
        <f t="shared" si="2"/>
        <v>0</v>
      </c>
      <c r="G108" s="178">
        <v>0</v>
      </c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5"/>
      <c r="Y108" s="105"/>
    </row>
    <row r="109" spans="1:25" ht="15.75">
      <c r="A109" s="34" t="s">
        <v>279</v>
      </c>
      <c r="B109" s="4" t="s">
        <v>280</v>
      </c>
      <c r="C109" s="177"/>
      <c r="D109" s="177"/>
      <c r="E109" s="177"/>
      <c r="F109" s="172">
        <f t="shared" si="2"/>
        <v>0</v>
      </c>
      <c r="G109" s="177">
        <v>0</v>
      </c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5"/>
      <c r="Y109" s="105"/>
    </row>
    <row r="110" spans="1:25" ht="15.75">
      <c r="A110" s="34" t="s">
        <v>281</v>
      </c>
      <c r="B110" s="4" t="s">
        <v>282</v>
      </c>
      <c r="C110" s="177"/>
      <c r="D110" s="177"/>
      <c r="E110" s="177"/>
      <c r="F110" s="172">
        <f t="shared" si="2"/>
        <v>0</v>
      </c>
      <c r="G110" s="177">
        <v>0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5"/>
      <c r="Y110" s="105"/>
    </row>
    <row r="111" spans="1:25" ht="15.75">
      <c r="A111" s="13" t="s">
        <v>283</v>
      </c>
      <c r="B111" s="6" t="s">
        <v>284</v>
      </c>
      <c r="C111" s="177"/>
      <c r="D111" s="177"/>
      <c r="E111" s="177"/>
      <c r="F111" s="172">
        <f t="shared" si="2"/>
        <v>0</v>
      </c>
      <c r="G111" s="177">
        <v>0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5"/>
      <c r="Y111" s="105"/>
    </row>
    <row r="112" spans="1:25" ht="15.75">
      <c r="A112" s="34" t="s">
        <v>285</v>
      </c>
      <c r="B112" s="4" t="s">
        <v>286</v>
      </c>
      <c r="C112" s="177"/>
      <c r="D112" s="177"/>
      <c r="E112" s="177"/>
      <c r="F112" s="172">
        <f t="shared" si="2"/>
        <v>0</v>
      </c>
      <c r="G112" s="177">
        <v>0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5"/>
      <c r="Y112" s="105"/>
    </row>
    <row r="113" spans="1:25" ht="15.75">
      <c r="A113" s="34" t="s">
        <v>287</v>
      </c>
      <c r="B113" s="4" t="s">
        <v>288</v>
      </c>
      <c r="C113" s="177"/>
      <c r="D113" s="177"/>
      <c r="E113" s="177"/>
      <c r="F113" s="172">
        <f t="shared" si="2"/>
        <v>0</v>
      </c>
      <c r="G113" s="177">
        <v>0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5"/>
      <c r="Y113" s="105"/>
    </row>
    <row r="114" spans="1:25" ht="15.75">
      <c r="A114" s="34" t="s">
        <v>289</v>
      </c>
      <c r="B114" s="4" t="s">
        <v>290</v>
      </c>
      <c r="C114" s="177"/>
      <c r="D114" s="177"/>
      <c r="E114" s="177"/>
      <c r="F114" s="172">
        <f t="shared" si="2"/>
        <v>0</v>
      </c>
      <c r="G114" s="177">
        <v>0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5"/>
      <c r="Y114" s="105"/>
    </row>
    <row r="115" spans="1:25" ht="15.75">
      <c r="A115" s="35" t="s">
        <v>452</v>
      </c>
      <c r="B115" s="36" t="s">
        <v>291</v>
      </c>
      <c r="C115" s="178"/>
      <c r="D115" s="178"/>
      <c r="E115" s="178"/>
      <c r="F115" s="172">
        <f t="shared" si="2"/>
        <v>0</v>
      </c>
      <c r="G115" s="178">
        <v>0</v>
      </c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5"/>
      <c r="Y115" s="105"/>
    </row>
    <row r="116" spans="1:25" ht="15.75">
      <c r="A116" s="34" t="s">
        <v>292</v>
      </c>
      <c r="B116" s="4" t="s">
        <v>293</v>
      </c>
      <c r="C116" s="177"/>
      <c r="D116" s="177"/>
      <c r="E116" s="177"/>
      <c r="F116" s="172">
        <f t="shared" si="2"/>
        <v>0</v>
      </c>
      <c r="G116" s="177">
        <v>0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5"/>
      <c r="Y116" s="105"/>
    </row>
    <row r="117" spans="1:25" ht="15.75">
      <c r="A117" s="12" t="s">
        <v>294</v>
      </c>
      <c r="B117" s="4" t="s">
        <v>295</v>
      </c>
      <c r="C117" s="175"/>
      <c r="D117" s="175"/>
      <c r="E117" s="175"/>
      <c r="F117" s="172">
        <f t="shared" si="2"/>
        <v>0</v>
      </c>
      <c r="G117" s="175">
        <v>0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5"/>
      <c r="Y117" s="105"/>
    </row>
    <row r="118" spans="1:25" ht="15.75">
      <c r="A118" s="34" t="s">
        <v>485</v>
      </c>
      <c r="B118" s="4" t="s">
        <v>296</v>
      </c>
      <c r="C118" s="177"/>
      <c r="D118" s="177"/>
      <c r="E118" s="177"/>
      <c r="F118" s="172">
        <f t="shared" si="2"/>
        <v>0</v>
      </c>
      <c r="G118" s="177">
        <v>0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5"/>
      <c r="Y118" s="105"/>
    </row>
    <row r="119" spans="1:25" ht="15.75">
      <c r="A119" s="34" t="s">
        <v>454</v>
      </c>
      <c r="B119" s="4" t="s">
        <v>297</v>
      </c>
      <c r="C119" s="177"/>
      <c r="D119" s="177"/>
      <c r="E119" s="177"/>
      <c r="F119" s="172">
        <f t="shared" si="2"/>
        <v>0</v>
      </c>
      <c r="G119" s="177">
        <v>0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5"/>
      <c r="Y119" s="105"/>
    </row>
    <row r="120" spans="1:25" ht="15.75">
      <c r="A120" s="35" t="s">
        <v>455</v>
      </c>
      <c r="B120" s="36" t="s">
        <v>301</v>
      </c>
      <c r="C120" s="178"/>
      <c r="D120" s="178"/>
      <c r="E120" s="178"/>
      <c r="F120" s="172">
        <f t="shared" si="2"/>
        <v>0</v>
      </c>
      <c r="G120" s="178">
        <v>0</v>
      </c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5"/>
      <c r="Y120" s="105"/>
    </row>
    <row r="121" spans="1:25" ht="15.75">
      <c r="A121" s="12" t="s">
        <v>302</v>
      </c>
      <c r="B121" s="4" t="s">
        <v>303</v>
      </c>
      <c r="C121" s="175"/>
      <c r="D121" s="175"/>
      <c r="E121" s="175"/>
      <c r="F121" s="172">
        <f t="shared" si="2"/>
        <v>0</v>
      </c>
      <c r="G121" s="175">
        <v>0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5"/>
      <c r="Y121" s="105"/>
    </row>
    <row r="122" spans="1:25" ht="15.75">
      <c r="A122" s="37" t="s">
        <v>489</v>
      </c>
      <c r="B122" s="38" t="s">
        <v>304</v>
      </c>
      <c r="C122" s="178"/>
      <c r="D122" s="178"/>
      <c r="E122" s="178"/>
      <c r="F122" s="172">
        <f t="shared" si="2"/>
        <v>0</v>
      </c>
      <c r="G122" s="178">
        <v>0</v>
      </c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5"/>
      <c r="Y122" s="105"/>
    </row>
    <row r="123" spans="1:25" ht="15.75">
      <c r="A123" s="132" t="s">
        <v>525</v>
      </c>
      <c r="B123" s="43"/>
      <c r="C123" s="173">
        <f>C122+C99</f>
        <v>106112545</v>
      </c>
      <c r="D123" s="173">
        <f>D122+D99</f>
        <v>0</v>
      </c>
      <c r="E123" s="173">
        <f>E122+E99</f>
        <v>0</v>
      </c>
      <c r="F123" s="173">
        <f>F122+F99</f>
        <v>106112545</v>
      </c>
      <c r="G123" s="173">
        <f>G99+G122</f>
        <v>116460793</v>
      </c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2:25" ht="15.75">
      <c r="B124" s="105"/>
      <c r="C124" s="171"/>
      <c r="D124" s="171"/>
      <c r="E124" s="171"/>
      <c r="F124" s="171"/>
      <c r="G124" s="171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2:25" ht="15.75">
      <c r="B125" s="105"/>
      <c r="C125" s="171"/>
      <c r="D125" s="171"/>
      <c r="E125" s="171"/>
      <c r="F125" s="171"/>
      <c r="G125" s="171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2:25" ht="15.75">
      <c r="B126" s="105"/>
      <c r="C126" s="171"/>
      <c r="D126" s="171"/>
      <c r="E126" s="171"/>
      <c r="F126" s="171"/>
      <c r="G126" s="171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2:25" ht="15.75">
      <c r="B127" s="105"/>
      <c r="C127" s="171"/>
      <c r="D127" s="171"/>
      <c r="E127" s="171"/>
      <c r="F127" s="171"/>
      <c r="G127" s="171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2:25" ht="15.75">
      <c r="B128" s="105"/>
      <c r="C128" s="171"/>
      <c r="D128" s="171"/>
      <c r="E128" s="171"/>
      <c r="F128" s="171"/>
      <c r="G128" s="171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2:25" ht="15.75">
      <c r="B129" s="105"/>
      <c r="C129" s="171"/>
      <c r="D129" s="171"/>
      <c r="E129" s="171"/>
      <c r="F129" s="171"/>
      <c r="G129" s="171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2:25" ht="15.75">
      <c r="B130" s="105"/>
      <c r="C130" s="171"/>
      <c r="D130" s="171"/>
      <c r="E130" s="171"/>
      <c r="F130" s="171"/>
      <c r="G130" s="171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2:25" ht="15.75">
      <c r="B131" s="105"/>
      <c r="C131" s="171"/>
      <c r="D131" s="171"/>
      <c r="E131" s="171"/>
      <c r="F131" s="171"/>
      <c r="G131" s="171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2:25" ht="15.75">
      <c r="B132" s="105"/>
      <c r="C132" s="171"/>
      <c r="D132" s="171"/>
      <c r="E132" s="171"/>
      <c r="F132" s="171"/>
      <c r="G132" s="171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2:25" ht="15.75">
      <c r="B133" s="105"/>
      <c r="C133" s="171"/>
      <c r="D133" s="171"/>
      <c r="E133" s="171"/>
      <c r="F133" s="171"/>
      <c r="G133" s="171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2:25" ht="15.75">
      <c r="B134" s="105"/>
      <c r="C134" s="171"/>
      <c r="D134" s="171"/>
      <c r="E134" s="171"/>
      <c r="F134" s="171"/>
      <c r="G134" s="171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2:25" ht="15.75">
      <c r="B135" s="105"/>
      <c r="C135" s="171"/>
      <c r="D135" s="171"/>
      <c r="E135" s="171"/>
      <c r="F135" s="171"/>
      <c r="G135" s="171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2:25" ht="15.75">
      <c r="B136" s="105"/>
      <c r="C136" s="171"/>
      <c r="D136" s="171"/>
      <c r="E136" s="171"/>
      <c r="F136" s="171"/>
      <c r="G136" s="171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2:25" ht="15.75">
      <c r="B137" s="105"/>
      <c r="C137" s="171"/>
      <c r="D137" s="171"/>
      <c r="E137" s="171"/>
      <c r="F137" s="171"/>
      <c r="G137" s="171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2:25" ht="15.75">
      <c r="B138" s="105"/>
      <c r="C138" s="171"/>
      <c r="D138" s="171"/>
      <c r="E138" s="171"/>
      <c r="F138" s="171"/>
      <c r="G138" s="171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2:25" ht="15.75">
      <c r="B139" s="105"/>
      <c r="C139" s="171"/>
      <c r="D139" s="171"/>
      <c r="E139" s="171"/>
      <c r="F139" s="171"/>
      <c r="G139" s="171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2:25" ht="15.75">
      <c r="B140" s="105"/>
      <c r="C140" s="171"/>
      <c r="D140" s="171"/>
      <c r="E140" s="171"/>
      <c r="F140" s="171"/>
      <c r="G140" s="171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2:25" ht="15.75">
      <c r="B141" s="105"/>
      <c r="C141" s="171"/>
      <c r="D141" s="171"/>
      <c r="E141" s="171"/>
      <c r="F141" s="171"/>
      <c r="G141" s="171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2:25" ht="15.75">
      <c r="B142" s="105"/>
      <c r="C142" s="171"/>
      <c r="D142" s="171"/>
      <c r="E142" s="171"/>
      <c r="F142" s="171"/>
      <c r="G142" s="171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2:25" ht="15.75">
      <c r="B143" s="105"/>
      <c r="C143" s="171"/>
      <c r="D143" s="171"/>
      <c r="E143" s="171"/>
      <c r="F143" s="171"/>
      <c r="G143" s="171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2:25" ht="15.75">
      <c r="B144" s="105"/>
      <c r="C144" s="171"/>
      <c r="D144" s="171"/>
      <c r="E144" s="171"/>
      <c r="F144" s="171"/>
      <c r="G144" s="171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2:25" ht="15.75">
      <c r="B145" s="105"/>
      <c r="C145" s="171"/>
      <c r="D145" s="171"/>
      <c r="E145" s="171"/>
      <c r="F145" s="171"/>
      <c r="G145" s="171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2:25" ht="15.75">
      <c r="B146" s="105"/>
      <c r="C146" s="171"/>
      <c r="D146" s="171"/>
      <c r="E146" s="171"/>
      <c r="F146" s="171"/>
      <c r="G146" s="171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2:25" ht="15.75">
      <c r="B147" s="105"/>
      <c r="C147" s="171"/>
      <c r="D147" s="171"/>
      <c r="E147" s="171"/>
      <c r="F147" s="171"/>
      <c r="G147" s="171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2:25" ht="15.75">
      <c r="B148" s="105"/>
      <c r="C148" s="171"/>
      <c r="D148" s="171"/>
      <c r="E148" s="171"/>
      <c r="F148" s="171"/>
      <c r="G148" s="171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2:25" ht="15.75">
      <c r="B149" s="105"/>
      <c r="C149" s="171"/>
      <c r="D149" s="171"/>
      <c r="E149" s="171"/>
      <c r="F149" s="171"/>
      <c r="G149" s="171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2:25" ht="15.75">
      <c r="B150" s="105"/>
      <c r="C150" s="171"/>
      <c r="D150" s="171"/>
      <c r="E150" s="171"/>
      <c r="F150" s="171"/>
      <c r="G150" s="171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2:25" ht="15.75">
      <c r="B151" s="105"/>
      <c r="C151" s="171"/>
      <c r="D151" s="171"/>
      <c r="E151" s="171"/>
      <c r="F151" s="171"/>
      <c r="G151" s="171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2:25" ht="15.75">
      <c r="B152" s="105"/>
      <c r="C152" s="171"/>
      <c r="D152" s="171"/>
      <c r="E152" s="171"/>
      <c r="F152" s="171"/>
      <c r="G152" s="171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2:25" ht="15.75">
      <c r="B153" s="105"/>
      <c r="C153" s="171"/>
      <c r="D153" s="171"/>
      <c r="E153" s="171"/>
      <c r="F153" s="171"/>
      <c r="G153" s="171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2:25" ht="15.75">
      <c r="B154" s="105"/>
      <c r="C154" s="171"/>
      <c r="D154" s="171"/>
      <c r="E154" s="171"/>
      <c r="F154" s="171"/>
      <c r="G154" s="171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2:25" ht="15.75">
      <c r="B155" s="105"/>
      <c r="C155" s="171"/>
      <c r="D155" s="171"/>
      <c r="E155" s="171"/>
      <c r="F155" s="171"/>
      <c r="G155" s="171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2:25" ht="15.75">
      <c r="B156" s="105"/>
      <c r="C156" s="171"/>
      <c r="D156" s="171"/>
      <c r="E156" s="171"/>
      <c r="F156" s="171"/>
      <c r="G156" s="171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2:25" ht="15.75">
      <c r="B157" s="105"/>
      <c r="C157" s="171"/>
      <c r="D157" s="171"/>
      <c r="E157" s="171"/>
      <c r="F157" s="171"/>
      <c r="G157" s="171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2:25" ht="15.75">
      <c r="B158" s="105"/>
      <c r="C158" s="171"/>
      <c r="D158" s="171"/>
      <c r="E158" s="171"/>
      <c r="F158" s="171"/>
      <c r="G158" s="171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2:25" ht="15.75">
      <c r="B159" s="105"/>
      <c r="C159" s="171"/>
      <c r="D159" s="171"/>
      <c r="E159" s="171"/>
      <c r="F159" s="171"/>
      <c r="G159" s="171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2:25" ht="15.75">
      <c r="B160" s="105"/>
      <c r="C160" s="171"/>
      <c r="D160" s="171"/>
      <c r="E160" s="171"/>
      <c r="F160" s="171"/>
      <c r="G160" s="171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2:25" ht="15.75">
      <c r="B161" s="105"/>
      <c r="C161" s="171"/>
      <c r="D161" s="171"/>
      <c r="E161" s="171"/>
      <c r="F161" s="171"/>
      <c r="G161" s="171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2:25" ht="15.75">
      <c r="B162" s="105"/>
      <c r="C162" s="171"/>
      <c r="D162" s="171"/>
      <c r="E162" s="171"/>
      <c r="F162" s="171"/>
      <c r="G162" s="171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2:25" ht="15.75">
      <c r="B163" s="105"/>
      <c r="C163" s="171"/>
      <c r="D163" s="171"/>
      <c r="E163" s="171"/>
      <c r="F163" s="171"/>
      <c r="G163" s="171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2:25" ht="15.75">
      <c r="B164" s="105"/>
      <c r="C164" s="171"/>
      <c r="D164" s="171"/>
      <c r="E164" s="171"/>
      <c r="F164" s="171"/>
      <c r="G164" s="171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2:25" ht="15.75">
      <c r="B165" s="105"/>
      <c r="C165" s="171"/>
      <c r="D165" s="171"/>
      <c r="E165" s="171"/>
      <c r="F165" s="171"/>
      <c r="G165" s="171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2:25" ht="15.75">
      <c r="B166" s="105"/>
      <c r="C166" s="171"/>
      <c r="D166" s="171"/>
      <c r="E166" s="171"/>
      <c r="F166" s="171"/>
      <c r="G166" s="171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2:25" ht="15.75">
      <c r="B167" s="105"/>
      <c r="C167" s="171"/>
      <c r="D167" s="171"/>
      <c r="E167" s="171"/>
      <c r="F167" s="171"/>
      <c r="G167" s="171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2:25" ht="15.75">
      <c r="B168" s="105"/>
      <c r="C168" s="171"/>
      <c r="D168" s="171"/>
      <c r="E168" s="171"/>
      <c r="F168" s="171"/>
      <c r="G168" s="171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2:25" ht="15.75">
      <c r="B169" s="105"/>
      <c r="C169" s="171"/>
      <c r="D169" s="171"/>
      <c r="E169" s="171"/>
      <c r="F169" s="171"/>
      <c r="G169" s="171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2:25" ht="15.75">
      <c r="B170" s="105"/>
      <c r="C170" s="171"/>
      <c r="D170" s="171"/>
      <c r="E170" s="171"/>
      <c r="F170" s="171"/>
      <c r="G170" s="171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2:25" ht="15.75">
      <c r="B171" s="105"/>
      <c r="C171" s="171"/>
      <c r="D171" s="171"/>
      <c r="E171" s="171"/>
      <c r="F171" s="171"/>
      <c r="G171" s="171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2:25" ht="15.75">
      <c r="B172" s="105"/>
      <c r="C172" s="171"/>
      <c r="D172" s="171"/>
      <c r="E172" s="171"/>
      <c r="F172" s="171"/>
      <c r="G172" s="171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3"/>
  <sheetViews>
    <sheetView view="pageBreakPreview" zoomScale="89" zoomScaleSheetLayoutView="89" zoomScalePageLayoutView="0" workbookViewId="0" topLeftCell="A1">
      <selection activeCell="A3" sqref="A3:B3"/>
    </sheetView>
  </sheetViews>
  <sheetFormatPr defaultColWidth="9.140625" defaultRowHeight="15"/>
  <cols>
    <col min="1" max="1" width="83.28125" style="0" customWidth="1"/>
    <col min="2" max="2" width="19.57421875" style="116" customWidth="1"/>
  </cols>
  <sheetData>
    <row r="1" spans="1:2" ht="15">
      <c r="A1" s="156" t="s">
        <v>581</v>
      </c>
      <c r="B1" s="156"/>
    </row>
    <row r="2" spans="1:2" ht="27" customHeight="1">
      <c r="A2" s="152" t="s">
        <v>573</v>
      </c>
      <c r="B2" s="157"/>
    </row>
    <row r="3" spans="1:7" ht="71.25" customHeight="1">
      <c r="A3" s="155" t="s">
        <v>88</v>
      </c>
      <c r="B3" s="155"/>
      <c r="C3" s="62"/>
      <c r="D3" s="62"/>
      <c r="E3" s="62"/>
      <c r="F3" s="62"/>
      <c r="G3" s="62"/>
    </row>
    <row r="4" spans="1:7" ht="24" customHeight="1">
      <c r="A4" s="58"/>
      <c r="B4" s="115"/>
      <c r="C4" s="62"/>
      <c r="D4" s="62"/>
      <c r="E4" s="62"/>
      <c r="F4" s="62"/>
      <c r="G4" s="62"/>
    </row>
    <row r="5" ht="22.5" customHeight="1">
      <c r="A5" s="3" t="s">
        <v>61</v>
      </c>
    </row>
    <row r="6" spans="1:2" ht="18">
      <c r="A6" s="41" t="s">
        <v>62</v>
      </c>
      <c r="B6" s="117" t="s">
        <v>68</v>
      </c>
    </row>
    <row r="7" spans="1:2" ht="15">
      <c r="A7" s="39" t="s">
        <v>119</v>
      </c>
      <c r="B7" s="118"/>
    </row>
    <row r="8" spans="1:2" ht="15">
      <c r="A8" s="63" t="s">
        <v>120</v>
      </c>
      <c r="B8" s="118"/>
    </row>
    <row r="9" spans="1:2" ht="15">
      <c r="A9" s="39" t="s">
        <v>121</v>
      </c>
      <c r="B9" s="118"/>
    </row>
    <row r="10" spans="1:2" ht="15">
      <c r="A10" s="39" t="s">
        <v>122</v>
      </c>
      <c r="B10" s="118"/>
    </row>
    <row r="11" spans="1:2" ht="15">
      <c r="A11" s="39" t="s">
        <v>123</v>
      </c>
      <c r="B11" s="118"/>
    </row>
    <row r="12" spans="1:2" ht="15">
      <c r="A12" s="39" t="s">
        <v>124</v>
      </c>
      <c r="B12" s="118"/>
    </row>
    <row r="13" spans="1:2" ht="15">
      <c r="A13" s="39" t="s">
        <v>125</v>
      </c>
      <c r="B13" s="118"/>
    </row>
    <row r="14" spans="1:2" ht="15">
      <c r="A14" s="39" t="s">
        <v>126</v>
      </c>
      <c r="B14" s="118"/>
    </row>
    <row r="15" spans="1:2" ht="15">
      <c r="A15" s="61" t="s">
        <v>71</v>
      </c>
      <c r="B15" s="119">
        <v>0</v>
      </c>
    </row>
    <row r="16" spans="1:2" ht="30">
      <c r="A16" s="64" t="s">
        <v>63</v>
      </c>
      <c r="B16" s="118"/>
    </row>
    <row r="17" spans="1:2" ht="30">
      <c r="A17" s="64" t="s">
        <v>64</v>
      </c>
      <c r="B17" s="118"/>
    </row>
    <row r="18" spans="1:2" ht="15">
      <c r="A18" s="65" t="s">
        <v>65</v>
      </c>
      <c r="B18" s="118"/>
    </row>
    <row r="19" spans="1:2" ht="15">
      <c r="A19" s="65" t="s">
        <v>66</v>
      </c>
      <c r="B19" s="118"/>
    </row>
    <row r="20" spans="1:2" ht="15">
      <c r="A20" s="39" t="s">
        <v>69</v>
      </c>
      <c r="B20" s="118"/>
    </row>
    <row r="21" spans="1:2" ht="15">
      <c r="A21" s="45" t="s">
        <v>67</v>
      </c>
      <c r="B21" s="118">
        <v>0</v>
      </c>
    </row>
    <row r="22" spans="1:2" ht="31.5">
      <c r="A22" s="66" t="s">
        <v>70</v>
      </c>
      <c r="B22" s="120">
        <v>0</v>
      </c>
    </row>
    <row r="23" spans="1:2" ht="15.75">
      <c r="A23" s="42" t="s">
        <v>570</v>
      </c>
      <c r="B23" s="121">
        <v>0</v>
      </c>
    </row>
    <row r="26" spans="1:2" ht="18">
      <c r="A26" s="41" t="s">
        <v>62</v>
      </c>
      <c r="B26" s="117" t="s">
        <v>68</v>
      </c>
    </row>
    <row r="27" spans="1:2" ht="15">
      <c r="A27" s="39" t="s">
        <v>119</v>
      </c>
      <c r="B27" s="118"/>
    </row>
    <row r="28" spans="1:2" ht="15">
      <c r="A28" s="63" t="s">
        <v>120</v>
      </c>
      <c r="B28" s="118"/>
    </row>
    <row r="29" spans="1:2" ht="15">
      <c r="A29" s="39" t="s">
        <v>121</v>
      </c>
      <c r="B29" s="118"/>
    </row>
    <row r="30" spans="1:2" ht="15">
      <c r="A30" s="39" t="s">
        <v>122</v>
      </c>
      <c r="B30" s="118"/>
    </row>
    <row r="31" spans="1:2" ht="15">
      <c r="A31" s="39" t="s">
        <v>123</v>
      </c>
      <c r="B31" s="118"/>
    </row>
    <row r="32" spans="1:2" ht="15">
      <c r="A32" s="39" t="s">
        <v>124</v>
      </c>
      <c r="B32" s="118"/>
    </row>
    <row r="33" spans="1:2" ht="15">
      <c r="A33" s="39" t="s">
        <v>125</v>
      </c>
      <c r="B33" s="118"/>
    </row>
    <row r="34" spans="1:2" ht="15">
      <c r="A34" s="39" t="s">
        <v>126</v>
      </c>
      <c r="B34" s="118"/>
    </row>
    <row r="35" spans="1:2" ht="15">
      <c r="A35" s="61" t="s">
        <v>71</v>
      </c>
      <c r="B35" s="119">
        <v>0</v>
      </c>
    </row>
    <row r="36" spans="1:2" ht="30">
      <c r="A36" s="64" t="s">
        <v>63</v>
      </c>
      <c r="B36" s="118"/>
    </row>
    <row r="37" spans="1:2" ht="30">
      <c r="A37" s="64" t="s">
        <v>64</v>
      </c>
      <c r="B37" s="118"/>
    </row>
    <row r="38" spans="1:2" ht="15">
      <c r="A38" s="65" t="s">
        <v>65</v>
      </c>
      <c r="B38" s="118"/>
    </row>
    <row r="39" spans="1:2" ht="15">
      <c r="A39" s="65" t="s">
        <v>66</v>
      </c>
      <c r="B39" s="118"/>
    </row>
    <row r="40" spans="1:2" ht="15">
      <c r="A40" s="39" t="s">
        <v>69</v>
      </c>
      <c r="B40" s="118"/>
    </row>
    <row r="41" spans="1:2" ht="15">
      <c r="A41" s="45" t="s">
        <v>67</v>
      </c>
      <c r="B41" s="118">
        <v>0</v>
      </c>
    </row>
    <row r="42" spans="1:2" ht="31.5">
      <c r="A42" s="66" t="s">
        <v>70</v>
      </c>
      <c r="B42" s="120">
        <v>0</v>
      </c>
    </row>
    <row r="43" spans="1:2" ht="15.75">
      <c r="A43" s="42" t="s">
        <v>570</v>
      </c>
      <c r="B43" s="121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6"/>
  <sheetViews>
    <sheetView view="pageBreakPreview" zoomScale="75" zoomScaleNormal="75" zoomScaleSheetLayoutView="75" zoomScalePageLayoutView="0" workbookViewId="0" topLeftCell="A13">
      <selection activeCell="A3" sqref="A3:J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14.57421875" style="142" customWidth="1"/>
    <col min="5" max="5" width="16.8515625" style="0" customWidth="1"/>
    <col min="6" max="6" width="13.2812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156" t="s">
        <v>580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30" customHeight="1">
      <c r="A2" s="152" t="s">
        <v>573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46.5" customHeight="1">
      <c r="A3" s="155" t="s">
        <v>108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6.5" customHeight="1">
      <c r="A4" s="58"/>
      <c r="B4" s="59"/>
      <c r="C4" s="59"/>
      <c r="D4" s="141"/>
      <c r="E4" s="59"/>
      <c r="F4" s="59"/>
      <c r="G4" s="59"/>
      <c r="H4" s="59"/>
      <c r="I4" s="59"/>
      <c r="J4" s="59"/>
    </row>
    <row r="5" ht="15">
      <c r="A5" s="3" t="s">
        <v>61</v>
      </c>
    </row>
    <row r="6" spans="1:10" s="93" customFormat="1" ht="114" customHeight="1">
      <c r="A6" s="2" t="s">
        <v>127</v>
      </c>
      <c r="B6" s="2" t="s">
        <v>128</v>
      </c>
      <c r="C6" s="100" t="s">
        <v>52</v>
      </c>
      <c r="D6" s="137" t="s">
        <v>55</v>
      </c>
      <c r="E6" s="100" t="s">
        <v>56</v>
      </c>
      <c r="F6" s="100" t="s">
        <v>57</v>
      </c>
      <c r="G6" s="100" t="s">
        <v>60</v>
      </c>
      <c r="H6" s="100" t="s">
        <v>53</v>
      </c>
      <c r="I6" s="100" t="s">
        <v>54</v>
      </c>
      <c r="J6" s="100" t="s">
        <v>58</v>
      </c>
    </row>
    <row r="7" spans="1:10" ht="40.5" customHeight="1">
      <c r="A7" s="39"/>
      <c r="B7" s="39"/>
      <c r="C7" s="39"/>
      <c r="D7" s="138"/>
      <c r="E7" s="39"/>
      <c r="F7" s="101" t="s">
        <v>72</v>
      </c>
      <c r="G7" s="56"/>
      <c r="H7" s="39"/>
      <c r="I7" s="39"/>
      <c r="J7" s="39"/>
    </row>
    <row r="8" spans="1:10" ht="15">
      <c r="A8" s="12" t="s">
        <v>230</v>
      </c>
      <c r="B8" s="5" t="s">
        <v>231</v>
      </c>
      <c r="C8" s="39">
        <v>19674000</v>
      </c>
      <c r="D8" s="39">
        <v>19674000</v>
      </c>
      <c r="E8" s="39"/>
      <c r="F8" s="39"/>
      <c r="G8" s="39"/>
      <c r="H8" s="39"/>
      <c r="I8" s="39"/>
      <c r="J8" s="39"/>
    </row>
    <row r="9" spans="1:10" ht="15">
      <c r="A9" s="12" t="s">
        <v>442</v>
      </c>
      <c r="B9" s="5" t="s">
        <v>232</v>
      </c>
      <c r="C9" s="39">
        <v>33226000</v>
      </c>
      <c r="D9" s="39">
        <v>33226000</v>
      </c>
      <c r="E9" s="39"/>
      <c r="F9" s="39"/>
      <c r="G9" s="39"/>
      <c r="H9" s="39"/>
      <c r="I9" s="39"/>
      <c r="J9" s="39"/>
    </row>
    <row r="10" spans="1:10" ht="15">
      <c r="A10" s="4" t="s">
        <v>233</v>
      </c>
      <c r="B10" s="5" t="s">
        <v>234</v>
      </c>
      <c r="C10" s="39"/>
      <c r="D10" s="39"/>
      <c r="E10" s="39"/>
      <c r="F10" s="39"/>
      <c r="G10" s="39"/>
      <c r="H10" s="39"/>
      <c r="I10" s="39"/>
      <c r="J10" s="39"/>
    </row>
    <row r="11" spans="1:10" ht="15">
      <c r="A11" s="12" t="s">
        <v>235</v>
      </c>
      <c r="B11" s="5" t="s">
        <v>236</v>
      </c>
      <c r="C11" s="39">
        <v>10124000</v>
      </c>
      <c r="D11" s="39">
        <v>10124000</v>
      </c>
      <c r="E11" s="39"/>
      <c r="F11" s="39"/>
      <c r="G11" s="39"/>
      <c r="H11" s="39"/>
      <c r="I11" s="39"/>
      <c r="J11" s="39"/>
    </row>
    <row r="12" spans="1:10" ht="15">
      <c r="A12" s="12" t="s">
        <v>237</v>
      </c>
      <c r="B12" s="5" t="s">
        <v>238</v>
      </c>
      <c r="C12" s="39"/>
      <c r="D12" s="39"/>
      <c r="E12" s="39"/>
      <c r="F12" s="39"/>
      <c r="G12" s="39"/>
      <c r="H12" s="39"/>
      <c r="I12" s="39"/>
      <c r="J12" s="39"/>
    </row>
    <row r="13" spans="1:10" ht="15">
      <c r="A13" s="4" t="s">
        <v>239</v>
      </c>
      <c r="B13" s="5" t="s">
        <v>240</v>
      </c>
      <c r="C13" s="39"/>
      <c r="D13" s="39"/>
      <c r="E13" s="39"/>
      <c r="F13" s="39"/>
      <c r="G13" s="39"/>
      <c r="H13" s="39"/>
      <c r="I13" s="39"/>
      <c r="J13" s="39"/>
    </row>
    <row r="14" spans="1:10" ht="15">
      <c r="A14" s="4" t="s">
        <v>241</v>
      </c>
      <c r="B14" s="5" t="s">
        <v>242</v>
      </c>
      <c r="C14" s="39">
        <v>17016480</v>
      </c>
      <c r="D14" s="39">
        <v>17016480</v>
      </c>
      <c r="E14" s="39"/>
      <c r="F14" s="39"/>
      <c r="G14" s="39"/>
      <c r="H14" s="39"/>
      <c r="I14" s="39"/>
      <c r="J14" s="39"/>
    </row>
    <row r="15" spans="1:10" s="89" customFormat="1" ht="15.75">
      <c r="A15" s="16" t="s">
        <v>443</v>
      </c>
      <c r="B15" s="90" t="s">
        <v>243</v>
      </c>
      <c r="C15" s="94">
        <f>SUM(C8:C14)</f>
        <v>80040480</v>
      </c>
      <c r="D15" s="94">
        <f>SUM(D8:D14)</f>
        <v>80040480</v>
      </c>
      <c r="E15" s="94">
        <v>0</v>
      </c>
      <c r="F15" s="94"/>
      <c r="G15" s="94"/>
      <c r="H15" s="94"/>
      <c r="I15" s="94"/>
      <c r="J15" s="94"/>
    </row>
    <row r="16" spans="1:10" ht="15">
      <c r="A16" s="12" t="s">
        <v>244</v>
      </c>
      <c r="B16" s="5" t="s">
        <v>245</v>
      </c>
      <c r="C16" s="39">
        <v>14264311</v>
      </c>
      <c r="D16" s="39">
        <v>14264311</v>
      </c>
      <c r="E16" s="39"/>
      <c r="F16" s="39"/>
      <c r="G16" s="39"/>
      <c r="H16" s="39"/>
      <c r="I16" s="39"/>
      <c r="J16" s="39"/>
    </row>
    <row r="17" spans="1:10" ht="15">
      <c r="A17" s="12" t="s">
        <v>246</v>
      </c>
      <c r="B17" s="5" t="s">
        <v>247</v>
      </c>
      <c r="C17" s="39"/>
      <c r="D17" s="39"/>
      <c r="E17" s="39"/>
      <c r="F17" s="39"/>
      <c r="G17" s="39"/>
      <c r="H17" s="39"/>
      <c r="I17" s="39"/>
      <c r="J17" s="39"/>
    </row>
    <row r="18" spans="1:10" ht="15">
      <c r="A18" s="12" t="s">
        <v>248</v>
      </c>
      <c r="B18" s="5" t="s">
        <v>249</v>
      </c>
      <c r="C18" s="39"/>
      <c r="D18" s="39"/>
      <c r="E18" s="39"/>
      <c r="F18" s="39"/>
      <c r="G18" s="39"/>
      <c r="H18" s="39"/>
      <c r="I18" s="39"/>
      <c r="J18" s="39"/>
    </row>
    <row r="19" spans="1:10" ht="15">
      <c r="A19" s="12" t="s">
        <v>250</v>
      </c>
      <c r="B19" s="5" t="s">
        <v>251</v>
      </c>
      <c r="C19" s="39">
        <v>3851364</v>
      </c>
      <c r="D19" s="39">
        <v>3851364</v>
      </c>
      <c r="E19" s="39"/>
      <c r="F19" s="39"/>
      <c r="G19" s="39"/>
      <c r="H19" s="39"/>
      <c r="I19" s="39"/>
      <c r="J19" s="39"/>
    </row>
    <row r="20" spans="1:10" s="89" customFormat="1" ht="15.75">
      <c r="A20" s="16" t="s">
        <v>444</v>
      </c>
      <c r="B20" s="90" t="s">
        <v>252</v>
      </c>
      <c r="C20" s="94">
        <f>SUM(C16:C19)</f>
        <v>18115675</v>
      </c>
      <c r="D20" s="94">
        <f>SUM(D16:D19)</f>
        <v>18115675</v>
      </c>
      <c r="E20" s="94">
        <v>0</v>
      </c>
      <c r="F20" s="94"/>
      <c r="G20" s="94"/>
      <c r="H20" s="94"/>
      <c r="I20" s="94"/>
      <c r="J20" s="94"/>
    </row>
    <row r="21" spans="1:10" ht="78.75">
      <c r="A21" s="83" t="s">
        <v>109</v>
      </c>
      <c r="B21" s="84"/>
      <c r="C21" s="84"/>
      <c r="D21" s="139"/>
      <c r="E21" s="84"/>
      <c r="F21" s="84"/>
      <c r="G21" s="84"/>
      <c r="H21" s="84"/>
      <c r="I21" s="84"/>
      <c r="J21" s="84"/>
    </row>
    <row r="22" spans="1:10" ht="15.75">
      <c r="A22" s="53" t="s">
        <v>110</v>
      </c>
      <c r="B22" s="24"/>
      <c r="C22" s="24"/>
      <c r="D22" s="140"/>
      <c r="E22" s="24"/>
      <c r="F22" s="24"/>
      <c r="G22" s="24"/>
      <c r="H22" s="24"/>
      <c r="I22" s="24"/>
      <c r="J22" s="24"/>
    </row>
    <row r="23" spans="1:10" ht="15.75">
      <c r="A23" s="53" t="s">
        <v>110</v>
      </c>
      <c r="B23" s="24"/>
      <c r="C23" s="24"/>
      <c r="D23" s="140"/>
      <c r="E23" s="24"/>
      <c r="F23" s="24"/>
      <c r="G23" s="24"/>
      <c r="H23" s="24"/>
      <c r="I23" s="24"/>
      <c r="J23" s="24"/>
    </row>
    <row r="24" spans="1:10" ht="15.75">
      <c r="A24" s="53" t="s">
        <v>110</v>
      </c>
      <c r="B24" s="24"/>
      <c r="C24" s="24"/>
      <c r="D24" s="140"/>
      <c r="E24" s="24"/>
      <c r="F24" s="24"/>
      <c r="G24" s="24"/>
      <c r="H24" s="24"/>
      <c r="I24" s="24"/>
      <c r="J24" s="24"/>
    </row>
    <row r="25" spans="1:10" ht="15">
      <c r="A25" s="20"/>
      <c r="B25" s="20"/>
      <c r="C25" s="20"/>
      <c r="D25" s="143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143"/>
      <c r="E26" s="20"/>
      <c r="F26" s="20"/>
      <c r="G26" s="20"/>
      <c r="H26" s="20"/>
      <c r="I26" s="20"/>
      <c r="J26" s="20"/>
    </row>
    <row r="27" ht="15">
      <c r="A27" s="79"/>
    </row>
    <row r="28" ht="15">
      <c r="A28" s="82"/>
    </row>
    <row r="29" ht="15">
      <c r="A29" s="80"/>
    </row>
    <row r="30" ht="15">
      <c r="A30" s="80"/>
    </row>
    <row r="31" ht="15">
      <c r="A31" s="80"/>
    </row>
    <row r="32" ht="15">
      <c r="A32" s="80"/>
    </row>
    <row r="33" ht="15">
      <c r="A33" s="80"/>
    </row>
    <row r="34" ht="15">
      <c r="A34" s="80"/>
    </row>
    <row r="35" ht="15">
      <c r="A35" s="80"/>
    </row>
    <row r="36" ht="15">
      <c r="A36" s="81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view="pageBreakPreview" zoomScale="82" zoomScaleSheetLayoutView="82" zoomScalePageLayoutView="0" workbookViewId="0" topLeftCell="A31">
      <selection activeCell="G6" sqref="G6"/>
    </sheetView>
  </sheetViews>
  <sheetFormatPr defaultColWidth="9.140625" defaultRowHeight="15"/>
  <cols>
    <col min="1" max="1" width="64.140625" style="86" customWidth="1"/>
    <col min="2" max="2" width="15.421875" style="86" customWidth="1"/>
    <col min="3" max="3" width="14.7109375" style="86" customWidth="1"/>
    <col min="4" max="4" width="16.28125" style="86" customWidth="1"/>
    <col min="5" max="5" width="15.7109375" style="86" customWidth="1"/>
    <col min="6" max="6" width="14.28125" style="86" customWidth="1"/>
    <col min="7" max="7" width="15.28125" style="86" customWidth="1"/>
    <col min="8" max="8" width="17.00390625" style="86" customWidth="1"/>
    <col min="9" max="9" width="16.28125" style="86" customWidth="1"/>
    <col min="10" max="16384" width="9.140625" style="86" customWidth="1"/>
  </cols>
  <sheetData>
    <row r="1" spans="1:6" ht="15">
      <c r="A1" s="156" t="s">
        <v>579</v>
      </c>
      <c r="B1" s="156"/>
      <c r="C1" s="156"/>
      <c r="D1" s="156"/>
      <c r="E1" s="156"/>
      <c r="F1" s="156"/>
    </row>
    <row r="2" spans="1:8" ht="25.5" customHeight="1">
      <c r="A2" s="152" t="s">
        <v>573</v>
      </c>
      <c r="B2" s="152"/>
      <c r="C2" s="152"/>
      <c r="D2" s="152"/>
      <c r="E2" s="152"/>
      <c r="F2" s="152"/>
      <c r="G2" s="135"/>
      <c r="H2" s="135"/>
    </row>
    <row r="3" spans="1:8" ht="82.5" customHeight="1">
      <c r="A3" s="155" t="s">
        <v>111</v>
      </c>
      <c r="B3" s="155"/>
      <c r="C3" s="155"/>
      <c r="D3" s="155"/>
      <c r="E3" s="155"/>
      <c r="F3" s="155"/>
      <c r="G3" s="115"/>
      <c r="H3" s="115"/>
    </row>
    <row r="4" spans="1:8" ht="20.25" customHeight="1">
      <c r="A4" s="57"/>
      <c r="B4" s="109"/>
      <c r="C4" s="109"/>
      <c r="D4" s="109"/>
      <c r="E4" s="109"/>
      <c r="F4" s="109"/>
      <c r="G4" s="109"/>
      <c r="H4" s="109"/>
    </row>
    <row r="5" ht="15">
      <c r="A5" s="86" t="s">
        <v>61</v>
      </c>
    </row>
    <row r="6" spans="1:9" s="113" customFormat="1" ht="102" customHeight="1">
      <c r="A6" s="97" t="s">
        <v>127</v>
      </c>
      <c r="B6" s="2" t="s">
        <v>340</v>
      </c>
      <c r="C6" s="112" t="s">
        <v>53</v>
      </c>
      <c r="D6" s="112" t="s">
        <v>54</v>
      </c>
      <c r="E6" s="112" t="s">
        <v>59</v>
      </c>
      <c r="F6" s="144"/>
      <c r="G6" s="145"/>
      <c r="H6" s="145"/>
      <c r="I6" s="145"/>
    </row>
    <row r="7" spans="1:9" ht="15">
      <c r="A7" s="17" t="s">
        <v>519</v>
      </c>
      <c r="B7" s="104" t="s">
        <v>391</v>
      </c>
      <c r="C7" s="87"/>
      <c r="D7" s="87"/>
      <c r="E7" s="56"/>
      <c r="F7" s="110"/>
      <c r="G7" s="105"/>
      <c r="H7" s="105"/>
      <c r="I7" s="105"/>
    </row>
    <row r="8" spans="1:9" ht="15">
      <c r="A8" s="49" t="s">
        <v>266</v>
      </c>
      <c r="B8" s="49" t="s">
        <v>391</v>
      </c>
      <c r="C8" s="87"/>
      <c r="D8" s="87"/>
      <c r="E8" s="87"/>
      <c r="F8" s="110"/>
      <c r="G8" s="105"/>
      <c r="H8" s="105"/>
      <c r="I8" s="105"/>
    </row>
    <row r="9" spans="1:9" ht="30">
      <c r="A9" s="11" t="s">
        <v>392</v>
      </c>
      <c r="B9" s="104" t="s">
        <v>393</v>
      </c>
      <c r="C9" s="87"/>
      <c r="D9" s="87"/>
      <c r="E9" s="87"/>
      <c r="F9" s="110"/>
      <c r="G9" s="105"/>
      <c r="H9" s="105"/>
      <c r="I9" s="105"/>
    </row>
    <row r="10" spans="1:9" ht="15">
      <c r="A10" s="17" t="s">
        <v>567</v>
      </c>
      <c r="B10" s="104" t="s">
        <v>394</v>
      </c>
      <c r="C10" s="87"/>
      <c r="D10" s="87"/>
      <c r="E10" s="87"/>
      <c r="F10" s="110"/>
      <c r="G10" s="105"/>
      <c r="H10" s="105"/>
      <c r="I10" s="105"/>
    </row>
    <row r="11" spans="1:9" ht="15">
      <c r="A11" s="49" t="s">
        <v>266</v>
      </c>
      <c r="B11" s="49" t="s">
        <v>394</v>
      </c>
      <c r="C11" s="87"/>
      <c r="D11" s="87"/>
      <c r="E11" s="87"/>
      <c r="F11" s="110"/>
      <c r="G11" s="105"/>
      <c r="H11" s="105"/>
      <c r="I11" s="105"/>
    </row>
    <row r="12" spans="1:9" ht="15">
      <c r="A12" s="10" t="s">
        <v>538</v>
      </c>
      <c r="B12" s="92" t="s">
        <v>395</v>
      </c>
      <c r="C12" s="87">
        <v>0</v>
      </c>
      <c r="D12" s="87">
        <v>0</v>
      </c>
      <c r="E12" s="87">
        <v>0</v>
      </c>
      <c r="F12" s="110"/>
      <c r="G12" s="105"/>
      <c r="H12" s="105"/>
      <c r="I12" s="105"/>
    </row>
    <row r="13" spans="1:9" ht="15">
      <c r="A13" s="11" t="s">
        <v>568</v>
      </c>
      <c r="B13" s="104" t="s">
        <v>396</v>
      </c>
      <c r="C13" s="87"/>
      <c r="D13" s="87"/>
      <c r="E13" s="87"/>
      <c r="F13" s="110"/>
      <c r="G13" s="105"/>
      <c r="H13" s="105"/>
      <c r="I13" s="105"/>
    </row>
    <row r="14" spans="1:9" ht="15">
      <c r="A14" s="49" t="s">
        <v>272</v>
      </c>
      <c r="B14" s="49" t="s">
        <v>396</v>
      </c>
      <c r="C14" s="87"/>
      <c r="D14" s="87"/>
      <c r="E14" s="87"/>
      <c r="F14" s="110"/>
      <c r="G14" s="105"/>
      <c r="H14" s="105"/>
      <c r="I14" s="105"/>
    </row>
    <row r="15" spans="1:9" ht="15">
      <c r="A15" s="17" t="s">
        <v>397</v>
      </c>
      <c r="B15" s="104" t="s">
        <v>398</v>
      </c>
      <c r="C15" s="87"/>
      <c r="D15" s="87"/>
      <c r="E15" s="87"/>
      <c r="F15" s="110"/>
      <c r="G15" s="105"/>
      <c r="H15" s="105"/>
      <c r="I15" s="105"/>
    </row>
    <row r="16" spans="1:9" ht="15">
      <c r="A16" s="12" t="s">
        <v>569</v>
      </c>
      <c r="B16" s="104" t="s">
        <v>399</v>
      </c>
      <c r="C16" s="87"/>
      <c r="D16" s="87"/>
      <c r="E16" s="87"/>
      <c r="F16" s="110"/>
      <c r="G16" s="105"/>
      <c r="H16" s="105"/>
      <c r="I16" s="105"/>
    </row>
    <row r="17" spans="1:9" ht="15">
      <c r="A17" s="49" t="s">
        <v>273</v>
      </c>
      <c r="B17" s="49" t="s">
        <v>399</v>
      </c>
      <c r="C17" s="87"/>
      <c r="D17" s="87"/>
      <c r="E17" s="87"/>
      <c r="F17" s="110"/>
      <c r="G17" s="105"/>
      <c r="H17" s="105"/>
      <c r="I17" s="105"/>
    </row>
    <row r="18" spans="1:9" ht="15">
      <c r="A18" s="17" t="s">
        <v>400</v>
      </c>
      <c r="B18" s="104" t="s">
        <v>401</v>
      </c>
      <c r="C18" s="87"/>
      <c r="D18" s="87"/>
      <c r="E18" s="87"/>
      <c r="F18" s="110"/>
      <c r="G18" s="105"/>
      <c r="H18" s="105"/>
      <c r="I18" s="105"/>
    </row>
    <row r="19" spans="1:9" ht="15">
      <c r="A19" s="18" t="s">
        <v>539</v>
      </c>
      <c r="B19" s="92" t="s">
        <v>402</v>
      </c>
      <c r="C19" s="87">
        <v>0</v>
      </c>
      <c r="D19" s="87">
        <v>0</v>
      </c>
      <c r="E19" s="87">
        <v>0</v>
      </c>
      <c r="F19" s="110"/>
      <c r="G19" s="105"/>
      <c r="H19" s="105"/>
      <c r="I19" s="105"/>
    </row>
    <row r="20" spans="1:9" ht="15">
      <c r="A20" s="11" t="s">
        <v>416</v>
      </c>
      <c r="B20" s="104" t="s">
        <v>417</v>
      </c>
      <c r="C20" s="87"/>
      <c r="D20" s="87"/>
      <c r="E20" s="87"/>
      <c r="F20" s="110"/>
      <c r="G20" s="105"/>
      <c r="H20" s="105"/>
      <c r="I20" s="105"/>
    </row>
    <row r="21" spans="1:9" ht="15">
      <c r="A21" s="12" t="s">
        <v>418</v>
      </c>
      <c r="B21" s="104" t="s">
        <v>419</v>
      </c>
      <c r="C21" s="87"/>
      <c r="D21" s="87"/>
      <c r="E21" s="87"/>
      <c r="F21" s="110"/>
      <c r="G21" s="105"/>
      <c r="H21" s="105"/>
      <c r="I21" s="105"/>
    </row>
    <row r="22" spans="1:9" ht="15">
      <c r="A22" s="17" t="s">
        <v>420</v>
      </c>
      <c r="B22" s="104" t="s">
        <v>421</v>
      </c>
      <c r="C22" s="87"/>
      <c r="D22" s="87"/>
      <c r="E22" s="87"/>
      <c r="F22" s="110"/>
      <c r="G22" s="105"/>
      <c r="H22" s="105"/>
      <c r="I22" s="105"/>
    </row>
    <row r="23" spans="1:9" ht="15">
      <c r="A23" s="17" t="s">
        <v>524</v>
      </c>
      <c r="B23" s="104" t="s">
        <v>422</v>
      </c>
      <c r="C23" s="87"/>
      <c r="D23" s="87"/>
      <c r="E23" s="87"/>
      <c r="F23" s="110"/>
      <c r="G23" s="105"/>
      <c r="H23" s="105"/>
      <c r="I23" s="105"/>
    </row>
    <row r="24" spans="1:9" ht="15">
      <c r="A24" s="49" t="s">
        <v>298</v>
      </c>
      <c r="B24" s="49" t="s">
        <v>422</v>
      </c>
      <c r="C24" s="87"/>
      <c r="D24" s="87"/>
      <c r="E24" s="87"/>
      <c r="F24" s="110"/>
      <c r="G24" s="105"/>
      <c r="H24" s="105"/>
      <c r="I24" s="105"/>
    </row>
    <row r="25" spans="1:9" ht="15">
      <c r="A25" s="49" t="s">
        <v>299</v>
      </c>
      <c r="B25" s="49" t="s">
        <v>422</v>
      </c>
      <c r="C25" s="87"/>
      <c r="D25" s="87"/>
      <c r="E25" s="87"/>
      <c r="F25" s="110"/>
      <c r="G25" s="105"/>
      <c r="H25" s="105"/>
      <c r="I25" s="105"/>
    </row>
    <row r="26" spans="1:9" ht="15">
      <c r="A26" s="50" t="s">
        <v>300</v>
      </c>
      <c r="B26" s="50" t="s">
        <v>422</v>
      </c>
      <c r="C26" s="87"/>
      <c r="D26" s="87"/>
      <c r="E26" s="87"/>
      <c r="F26" s="110"/>
      <c r="G26" s="105"/>
      <c r="H26" s="105"/>
      <c r="I26" s="105"/>
    </row>
    <row r="27" spans="1:9" ht="15">
      <c r="A27" s="51" t="s">
        <v>542</v>
      </c>
      <c r="B27" s="36" t="s">
        <v>423</v>
      </c>
      <c r="C27" s="87">
        <v>0</v>
      </c>
      <c r="D27" s="87">
        <v>0</v>
      </c>
      <c r="E27" s="87">
        <v>0</v>
      </c>
      <c r="F27" s="110"/>
      <c r="G27" s="105"/>
      <c r="H27" s="105"/>
      <c r="I27" s="105"/>
    </row>
    <row r="28" spans="1:2" ht="15">
      <c r="A28" s="71"/>
      <c r="B28" s="72"/>
    </row>
    <row r="29" spans="1:8" s="113" customFormat="1" ht="47.25" customHeight="1">
      <c r="A29" s="97" t="s">
        <v>127</v>
      </c>
      <c r="B29" s="2" t="s">
        <v>340</v>
      </c>
      <c r="C29" s="112" t="s">
        <v>576</v>
      </c>
      <c r="D29" s="112" t="s">
        <v>577</v>
      </c>
      <c r="E29" s="112" t="s">
        <v>90</v>
      </c>
      <c r="F29" s="112" t="s">
        <v>578</v>
      </c>
      <c r="G29" s="114"/>
      <c r="H29" s="114"/>
    </row>
    <row r="30" spans="1:8" ht="26.25">
      <c r="A30" s="60" t="s">
        <v>95</v>
      </c>
      <c r="B30" s="36"/>
      <c r="C30" s="87"/>
      <c r="D30" s="87"/>
      <c r="E30" s="87"/>
      <c r="F30" s="87"/>
      <c r="G30" s="105"/>
      <c r="H30" s="105"/>
    </row>
    <row r="31" spans="1:8" ht="15.75">
      <c r="A31" s="53" t="s">
        <v>114</v>
      </c>
      <c r="B31" s="36"/>
      <c r="C31" s="87">
        <v>204000000</v>
      </c>
      <c r="D31" s="87">
        <f>C31*1.01</f>
        <v>206040000</v>
      </c>
      <c r="E31" s="129">
        <f>D31*1.012</f>
        <v>208512480</v>
      </c>
      <c r="F31" s="129">
        <f>E31*1</f>
        <v>208512480</v>
      </c>
      <c r="G31" s="105"/>
      <c r="H31" s="105"/>
    </row>
    <row r="32" spans="1:8" ht="45">
      <c r="A32" s="53" t="s">
        <v>92</v>
      </c>
      <c r="B32" s="36"/>
      <c r="C32" s="146">
        <v>30247000</v>
      </c>
      <c r="D32" s="130">
        <f>C32*1.02</f>
        <v>30851940</v>
      </c>
      <c r="E32" s="130">
        <f>D32*1.02</f>
        <v>31468978.8</v>
      </c>
      <c r="F32" s="130">
        <f>E32*1.03</f>
        <v>32413048.164</v>
      </c>
      <c r="G32" s="105"/>
      <c r="H32" s="105"/>
    </row>
    <row r="33" spans="1:8" ht="15.75">
      <c r="A33" s="53" t="s">
        <v>93</v>
      </c>
      <c r="B33" s="36"/>
      <c r="C33" s="87">
        <v>0</v>
      </c>
      <c r="D33" s="129">
        <f aca="true" t="shared" si="0" ref="D33:F36">C33*1.02</f>
        <v>0</v>
      </c>
      <c r="E33" s="129">
        <f t="shared" si="0"/>
        <v>0</v>
      </c>
      <c r="F33" s="129">
        <f t="shared" si="0"/>
        <v>0</v>
      </c>
      <c r="G33" s="105"/>
      <c r="H33" s="105"/>
    </row>
    <row r="34" spans="1:8" ht="30.75" customHeight="1">
      <c r="A34" s="53" t="s">
        <v>94</v>
      </c>
      <c r="B34" s="36"/>
      <c r="C34" s="146">
        <v>0</v>
      </c>
      <c r="D34" s="130">
        <f t="shared" si="0"/>
        <v>0</v>
      </c>
      <c r="E34" s="130">
        <f t="shared" si="0"/>
        <v>0</v>
      </c>
      <c r="F34" s="130">
        <f t="shared" si="0"/>
        <v>0</v>
      </c>
      <c r="G34" s="105"/>
      <c r="H34" s="105"/>
    </row>
    <row r="35" spans="1:8" ht="15.75">
      <c r="A35" s="53" t="s">
        <v>115</v>
      </c>
      <c r="B35" s="36"/>
      <c r="C35" s="146">
        <v>2100000</v>
      </c>
      <c r="D35" s="130">
        <f>C35*1.01</f>
        <v>2121000</v>
      </c>
      <c r="E35" s="130">
        <f>D35*1.015</f>
        <v>2152815</v>
      </c>
      <c r="F35" s="130">
        <f t="shared" si="0"/>
        <v>2195871.3</v>
      </c>
      <c r="G35" s="105"/>
      <c r="H35" s="105"/>
    </row>
    <row r="36" spans="1:8" ht="32.25" customHeight="1">
      <c r="A36" s="53" t="s">
        <v>113</v>
      </c>
      <c r="B36" s="36"/>
      <c r="C36" s="146">
        <v>0</v>
      </c>
      <c r="D36" s="146">
        <f t="shared" si="0"/>
        <v>0</v>
      </c>
      <c r="E36" s="146">
        <f t="shared" si="0"/>
        <v>0</v>
      </c>
      <c r="F36" s="146">
        <f t="shared" si="0"/>
        <v>0</v>
      </c>
      <c r="G36" s="105"/>
      <c r="H36" s="105"/>
    </row>
    <row r="37" spans="1:8" s="88" customFormat="1" ht="15">
      <c r="A37" s="18" t="s">
        <v>86</v>
      </c>
      <c r="B37" s="36"/>
      <c r="C37" s="85">
        <f>SUM(C31:C36)</f>
        <v>236347000</v>
      </c>
      <c r="D37" s="147">
        <f>SUM(D31:D36)</f>
        <v>239012940</v>
      </c>
      <c r="E37" s="147">
        <f>SUM(E31:E36)</f>
        <v>242134273.8</v>
      </c>
      <c r="F37" s="147">
        <f>SUM(F31:F36)</f>
        <v>243121399.46400002</v>
      </c>
      <c r="G37" s="136"/>
      <c r="H37" s="136"/>
    </row>
    <row r="38" spans="1:2" ht="15">
      <c r="A38" s="71"/>
      <c r="B38" s="72"/>
    </row>
    <row r="39" spans="1:2" ht="15">
      <c r="A39" s="71"/>
      <c r="B39" s="72"/>
    </row>
    <row r="40" spans="1:5" ht="15">
      <c r="A40" s="159" t="s">
        <v>112</v>
      </c>
      <c r="B40" s="159"/>
      <c r="C40" s="159"/>
      <c r="D40" s="159"/>
      <c r="E40" s="159"/>
    </row>
    <row r="41" spans="1:5" ht="15">
      <c r="A41" s="159"/>
      <c r="B41" s="159"/>
      <c r="C41" s="159"/>
      <c r="D41" s="159"/>
      <c r="E41" s="159"/>
    </row>
    <row r="42" spans="1:5" ht="27.75" customHeight="1">
      <c r="A42" s="159"/>
      <c r="B42" s="159"/>
      <c r="C42" s="159"/>
      <c r="D42" s="159"/>
      <c r="E42" s="159"/>
    </row>
    <row r="43" spans="1:2" ht="15">
      <c r="A43" s="71"/>
      <c r="B43" s="72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zoomScalePageLayoutView="0" workbookViewId="0" topLeftCell="A1">
      <selection activeCell="A3" sqref="A3:E3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165" t="s">
        <v>575</v>
      </c>
      <c r="B1" s="165"/>
      <c r="C1" s="165"/>
      <c r="D1" s="165"/>
      <c r="E1" s="165"/>
    </row>
    <row r="2" spans="1:5" ht="21.75" customHeight="1">
      <c r="A2" s="160" t="s">
        <v>573</v>
      </c>
      <c r="B2" s="161"/>
      <c r="C2" s="161"/>
      <c r="D2" s="161"/>
      <c r="E2" s="161"/>
    </row>
    <row r="3" spans="1:5" ht="19.5" customHeight="1">
      <c r="A3" s="162" t="s">
        <v>84</v>
      </c>
      <c r="B3" s="163"/>
      <c r="C3" s="163"/>
      <c r="D3" s="163"/>
      <c r="E3" s="163"/>
    </row>
    <row r="4" spans="1:5" ht="36" customHeight="1">
      <c r="A4" s="164"/>
      <c r="B4" s="164"/>
      <c r="C4" s="164"/>
      <c r="D4" s="164"/>
      <c r="E4" s="164"/>
    </row>
    <row r="5" spans="1:5" ht="42.75" customHeight="1">
      <c r="A5" s="67" t="s">
        <v>127</v>
      </c>
      <c r="B5" s="67" t="s">
        <v>340</v>
      </c>
      <c r="C5" s="148" t="s">
        <v>81</v>
      </c>
      <c r="D5" s="148" t="s">
        <v>82</v>
      </c>
      <c r="E5" s="148" t="s">
        <v>83</v>
      </c>
    </row>
    <row r="6" spans="1:5" ht="39.75" customHeight="1">
      <c r="A6" s="99" t="s">
        <v>74</v>
      </c>
      <c r="B6" s="36" t="s">
        <v>364</v>
      </c>
      <c r="C6" s="111">
        <v>0</v>
      </c>
      <c r="D6" s="111">
        <v>0</v>
      </c>
      <c r="E6" s="111">
        <v>0</v>
      </c>
    </row>
    <row r="7" spans="1:5" ht="39" customHeight="1">
      <c r="A7" s="150" t="s">
        <v>75</v>
      </c>
      <c r="B7" s="36" t="s">
        <v>387</v>
      </c>
      <c r="C7" s="111">
        <v>0</v>
      </c>
      <c r="D7" s="111">
        <v>0</v>
      </c>
      <c r="E7" s="111">
        <v>0</v>
      </c>
    </row>
    <row r="8" spans="1:5" ht="15" customHeight="1">
      <c r="A8" s="65" t="s">
        <v>548</v>
      </c>
      <c r="B8" s="65" t="s">
        <v>339</v>
      </c>
      <c r="C8" s="111"/>
      <c r="D8" s="111"/>
      <c r="E8" s="111"/>
    </row>
    <row r="9" spans="1:5" ht="15" customHeight="1">
      <c r="A9" s="65" t="s">
        <v>549</v>
      </c>
      <c r="B9" s="65" t="s">
        <v>339</v>
      </c>
      <c r="C9" s="111"/>
      <c r="D9" s="111"/>
      <c r="E9" s="111"/>
    </row>
    <row r="10" spans="1:5" ht="15" customHeight="1">
      <c r="A10" s="65" t="s">
        <v>550</v>
      </c>
      <c r="B10" s="65" t="s">
        <v>339</v>
      </c>
      <c r="C10" s="111"/>
      <c r="D10" s="111"/>
      <c r="E10" s="111"/>
    </row>
    <row r="11" spans="1:5" ht="15" customHeight="1">
      <c r="A11" s="65" t="s">
        <v>551</v>
      </c>
      <c r="B11" s="65" t="s">
        <v>339</v>
      </c>
      <c r="C11" s="111"/>
      <c r="D11" s="111"/>
      <c r="E11" s="111"/>
    </row>
    <row r="12" spans="1:5" ht="15" customHeight="1">
      <c r="A12" s="65" t="s">
        <v>503</v>
      </c>
      <c r="B12" s="65" t="s">
        <v>347</v>
      </c>
      <c r="C12" s="111"/>
      <c r="D12" s="111"/>
      <c r="E12" s="111"/>
    </row>
    <row r="13" spans="1:5" ht="15" customHeight="1">
      <c r="A13" s="65" t="s">
        <v>501</v>
      </c>
      <c r="B13" s="65" t="s">
        <v>341</v>
      </c>
      <c r="C13" s="111"/>
      <c r="D13" s="111"/>
      <c r="E13" s="111"/>
    </row>
    <row r="14" spans="1:5" ht="45" customHeight="1">
      <c r="A14" s="150" t="s">
        <v>76</v>
      </c>
      <c r="B14" s="128" t="s">
        <v>79</v>
      </c>
      <c r="C14" s="111">
        <v>0</v>
      </c>
      <c r="D14" s="111">
        <v>0</v>
      </c>
      <c r="E14" s="111">
        <v>0</v>
      </c>
    </row>
    <row r="15" spans="1:5" ht="15" customHeight="1">
      <c r="A15" s="99"/>
      <c r="B15" s="111" t="s">
        <v>360</v>
      </c>
      <c r="C15" s="111"/>
      <c r="D15" s="111"/>
      <c r="E15" s="111"/>
    </row>
    <row r="16" spans="1:5" ht="15" customHeight="1">
      <c r="A16" s="99"/>
      <c r="B16" s="111" t="s">
        <v>379</v>
      </c>
      <c r="C16" s="111"/>
      <c r="D16" s="111"/>
      <c r="E16" s="111"/>
    </row>
    <row r="17" spans="1:5" ht="37.5" customHeight="1">
      <c r="A17" s="99" t="s">
        <v>77</v>
      </c>
      <c r="B17" s="128" t="s">
        <v>80</v>
      </c>
      <c r="C17" s="111">
        <v>0</v>
      </c>
      <c r="D17" s="111">
        <v>0</v>
      </c>
      <c r="E17" s="111">
        <v>0</v>
      </c>
    </row>
    <row r="18" spans="1:5" ht="30" customHeight="1">
      <c r="A18" s="150" t="s">
        <v>78</v>
      </c>
      <c r="B18" s="128"/>
      <c r="C18" s="111"/>
      <c r="D18" s="111"/>
      <c r="E18" s="111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zoomScaleSheetLayoutView="78" zoomScalePageLayoutView="0" workbookViewId="0" topLeftCell="A100">
      <selection activeCell="D42" sqref="D42"/>
    </sheetView>
  </sheetViews>
  <sheetFormatPr defaultColWidth="9.140625" defaultRowHeight="15"/>
  <cols>
    <col min="1" max="1" width="91.28125" style="86" customWidth="1"/>
    <col min="2" max="2" width="10.8515625" style="86" customWidth="1"/>
    <col min="3" max="3" width="16.140625" style="86" customWidth="1"/>
    <col min="4" max="4" width="15.421875" style="86" customWidth="1"/>
    <col min="5" max="16384" width="9.140625" style="86" customWidth="1"/>
  </cols>
  <sheetData>
    <row r="1" spans="1:3" ht="15">
      <c r="A1" s="156" t="s">
        <v>583</v>
      </c>
      <c r="B1" s="156"/>
      <c r="C1" s="156"/>
    </row>
    <row r="2" spans="1:3" ht="27" customHeight="1">
      <c r="A2" s="152" t="s">
        <v>573</v>
      </c>
      <c r="B2" s="152"/>
      <c r="C2" s="152"/>
    </row>
    <row r="3" spans="1:3" ht="27" customHeight="1">
      <c r="A3" s="155" t="s">
        <v>586</v>
      </c>
      <c r="B3" s="153"/>
      <c r="C3" s="153"/>
    </row>
    <row r="4" spans="1:3" ht="19.5" customHeight="1">
      <c r="A4" s="58"/>
      <c r="B4" s="103"/>
      <c r="C4" s="103"/>
    </row>
    <row r="5" ht="15">
      <c r="A5" s="86" t="s">
        <v>61</v>
      </c>
    </row>
    <row r="6" spans="1:4" ht="25.5">
      <c r="A6" s="40" t="s">
        <v>51</v>
      </c>
      <c r="B6" s="97" t="s">
        <v>128</v>
      </c>
      <c r="C6" s="122" t="s">
        <v>87</v>
      </c>
      <c r="D6" s="87" t="s">
        <v>582</v>
      </c>
    </row>
    <row r="7" spans="1:4" ht="15">
      <c r="A7" s="12" t="s">
        <v>2</v>
      </c>
      <c r="B7" s="98" t="s">
        <v>218</v>
      </c>
      <c r="C7" s="87">
        <f>+C7:C7:C48</f>
        <v>0</v>
      </c>
      <c r="D7" s="87">
        <f>+D7:D7:D48</f>
        <v>0</v>
      </c>
    </row>
    <row r="8" spans="1:4" ht="15">
      <c r="A8" s="12" t="s">
        <v>3</v>
      </c>
      <c r="B8" s="98" t="s">
        <v>218</v>
      </c>
      <c r="C8" s="87"/>
      <c r="D8" s="87"/>
    </row>
    <row r="9" spans="1:4" ht="15">
      <c r="A9" s="12" t="s">
        <v>4</v>
      </c>
      <c r="B9" s="98" t="s">
        <v>218</v>
      </c>
      <c r="C9" s="87"/>
      <c r="D9" s="87"/>
    </row>
    <row r="10" spans="1:4" ht="15">
      <c r="A10" s="12" t="s">
        <v>5</v>
      </c>
      <c r="B10" s="98" t="s">
        <v>218</v>
      </c>
      <c r="C10" s="87"/>
      <c r="D10" s="87"/>
    </row>
    <row r="11" spans="1:4" ht="15">
      <c r="A11" s="12" t="s">
        <v>6</v>
      </c>
      <c r="B11" s="98" t="s">
        <v>218</v>
      </c>
      <c r="C11" s="87"/>
      <c r="D11" s="87"/>
    </row>
    <row r="12" spans="1:4" ht="15">
      <c r="A12" s="12" t="s">
        <v>7</v>
      </c>
      <c r="B12" s="98" t="s">
        <v>218</v>
      </c>
      <c r="C12" s="87"/>
      <c r="D12" s="87"/>
    </row>
    <row r="13" spans="1:4" ht="15">
      <c r="A13" s="12" t="s">
        <v>8</v>
      </c>
      <c r="B13" s="98" t="s">
        <v>218</v>
      </c>
      <c r="C13" s="87"/>
      <c r="D13" s="87"/>
    </row>
    <row r="14" spans="1:4" ht="15">
      <c r="A14" s="12" t="s">
        <v>9</v>
      </c>
      <c r="B14" s="98" t="s">
        <v>218</v>
      </c>
      <c r="C14" s="87"/>
      <c r="D14" s="87"/>
    </row>
    <row r="15" spans="1:4" ht="15">
      <c r="A15" s="12" t="s">
        <v>10</v>
      </c>
      <c r="B15" s="98" t="s">
        <v>218</v>
      </c>
      <c r="C15" s="87"/>
      <c r="D15" s="87"/>
    </row>
    <row r="16" spans="1:4" ht="15">
      <c r="A16" s="12" t="s">
        <v>11</v>
      </c>
      <c r="B16" s="98" t="s">
        <v>218</v>
      </c>
      <c r="C16" s="87"/>
      <c r="D16" s="87"/>
    </row>
    <row r="17" spans="1:4" ht="25.5">
      <c r="A17" s="10" t="s">
        <v>436</v>
      </c>
      <c r="B17" s="91" t="s">
        <v>218</v>
      </c>
      <c r="C17" s="87">
        <f>SUM(C7:C16)</f>
        <v>0</v>
      </c>
      <c r="D17" s="87">
        <f>SUM(D7:D16)</f>
        <v>0</v>
      </c>
    </row>
    <row r="18" spans="1:4" ht="15">
      <c r="A18" s="12" t="s">
        <v>2</v>
      </c>
      <c r="B18" s="98" t="s">
        <v>219</v>
      </c>
      <c r="C18" s="87"/>
      <c r="D18" s="87"/>
    </row>
    <row r="19" spans="1:4" ht="15">
      <c r="A19" s="12" t="s">
        <v>3</v>
      </c>
      <c r="B19" s="98" t="s">
        <v>219</v>
      </c>
      <c r="C19" s="87"/>
      <c r="D19" s="87"/>
    </row>
    <row r="20" spans="1:4" ht="15">
      <c r="A20" s="12" t="s">
        <v>4</v>
      </c>
      <c r="B20" s="98" t="s">
        <v>219</v>
      </c>
      <c r="C20" s="87"/>
      <c r="D20" s="87"/>
    </row>
    <row r="21" spans="1:4" ht="15">
      <c r="A21" s="12" t="s">
        <v>5</v>
      </c>
      <c r="B21" s="98" t="s">
        <v>219</v>
      </c>
      <c r="C21" s="87"/>
      <c r="D21" s="87"/>
    </row>
    <row r="22" spans="1:4" ht="15">
      <c r="A22" s="12" t="s">
        <v>6</v>
      </c>
      <c r="B22" s="98" t="s">
        <v>219</v>
      </c>
      <c r="C22" s="87"/>
      <c r="D22" s="87"/>
    </row>
    <row r="23" spans="1:4" ht="15">
      <c r="A23" s="12" t="s">
        <v>7</v>
      </c>
      <c r="B23" s="98" t="s">
        <v>219</v>
      </c>
      <c r="C23" s="87"/>
      <c r="D23" s="87"/>
    </row>
    <row r="24" spans="1:4" ht="15">
      <c r="A24" s="12" t="s">
        <v>8</v>
      </c>
      <c r="B24" s="98" t="s">
        <v>219</v>
      </c>
      <c r="C24" s="87"/>
      <c r="D24" s="87"/>
    </row>
    <row r="25" spans="1:4" ht="15">
      <c r="A25" s="12" t="s">
        <v>9</v>
      </c>
      <c r="B25" s="98" t="s">
        <v>219</v>
      </c>
      <c r="C25" s="87"/>
      <c r="D25" s="87"/>
    </row>
    <row r="26" spans="1:4" ht="15">
      <c r="A26" s="12" t="s">
        <v>10</v>
      </c>
      <c r="B26" s="98" t="s">
        <v>219</v>
      </c>
      <c r="C26" s="87"/>
      <c r="D26" s="87"/>
    </row>
    <row r="27" spans="1:4" ht="15">
      <c r="A27" s="12" t="s">
        <v>11</v>
      </c>
      <c r="B27" s="98" t="s">
        <v>219</v>
      </c>
      <c r="C27" s="87"/>
      <c r="D27" s="87"/>
    </row>
    <row r="28" spans="1:4" ht="25.5">
      <c r="A28" s="10" t="s">
        <v>437</v>
      </c>
      <c r="B28" s="91" t="s">
        <v>219</v>
      </c>
      <c r="C28" s="87">
        <f>SUM(C18:C27)</f>
        <v>0</v>
      </c>
      <c r="D28" s="87">
        <f>SUM(D18:D27)</f>
        <v>0</v>
      </c>
    </row>
    <row r="29" spans="1:4" ht="15">
      <c r="A29" s="12" t="s">
        <v>2</v>
      </c>
      <c r="B29" s="98" t="s">
        <v>220</v>
      </c>
      <c r="C29" s="87"/>
      <c r="D29" s="87"/>
    </row>
    <row r="30" spans="1:4" ht="15">
      <c r="A30" s="12" t="s">
        <v>3</v>
      </c>
      <c r="B30" s="98" t="s">
        <v>220</v>
      </c>
      <c r="C30" s="87"/>
      <c r="D30" s="87"/>
    </row>
    <row r="31" spans="1:4" ht="15">
      <c r="A31" s="12" t="s">
        <v>4</v>
      </c>
      <c r="B31" s="98" t="s">
        <v>220</v>
      </c>
      <c r="C31" s="87"/>
      <c r="D31" s="87"/>
    </row>
    <row r="32" spans="1:4" ht="15">
      <c r="A32" s="12" t="s">
        <v>5</v>
      </c>
      <c r="B32" s="98" t="s">
        <v>220</v>
      </c>
      <c r="C32" s="87"/>
      <c r="D32" s="87"/>
    </row>
    <row r="33" spans="1:4" ht="15">
      <c r="A33" s="12" t="s">
        <v>6</v>
      </c>
      <c r="B33" s="98" t="s">
        <v>220</v>
      </c>
      <c r="C33" s="87"/>
      <c r="D33" s="87"/>
    </row>
    <row r="34" spans="1:4" ht="15">
      <c r="A34" s="12" t="s">
        <v>7</v>
      </c>
      <c r="B34" s="98" t="s">
        <v>220</v>
      </c>
      <c r="C34" s="87"/>
      <c r="D34" s="87"/>
    </row>
    <row r="35" spans="1:4" ht="15">
      <c r="A35" s="12" t="s">
        <v>8</v>
      </c>
      <c r="B35" s="98" t="s">
        <v>220</v>
      </c>
      <c r="C35" s="87">
        <v>13679646</v>
      </c>
      <c r="D35" s="87">
        <v>13679646</v>
      </c>
    </row>
    <row r="36" spans="1:4" ht="15">
      <c r="A36" s="12" t="s">
        <v>9</v>
      </c>
      <c r="B36" s="98" t="s">
        <v>220</v>
      </c>
      <c r="C36" s="87">
        <v>60981298</v>
      </c>
      <c r="D36" s="87">
        <v>60981298</v>
      </c>
    </row>
    <row r="37" spans="1:4" ht="15">
      <c r="A37" s="12" t="s">
        <v>10</v>
      </c>
      <c r="B37" s="98" t="s">
        <v>220</v>
      </c>
      <c r="C37" s="87"/>
      <c r="D37" s="87"/>
    </row>
    <row r="38" spans="1:4" ht="15">
      <c r="A38" s="12" t="s">
        <v>11</v>
      </c>
      <c r="B38" s="98" t="s">
        <v>220</v>
      </c>
      <c r="C38" s="87"/>
      <c r="D38" s="87"/>
    </row>
    <row r="39" spans="1:4" ht="15">
      <c r="A39" s="10" t="s">
        <v>438</v>
      </c>
      <c r="B39" s="91" t="s">
        <v>220</v>
      </c>
      <c r="C39" s="85">
        <f>SUM(C29:C38)</f>
        <v>74660944</v>
      </c>
      <c r="D39" s="85">
        <f>SUM(D29:D38)</f>
        <v>74660944</v>
      </c>
    </row>
    <row r="40" spans="1:4" ht="15">
      <c r="A40" s="12" t="s">
        <v>12</v>
      </c>
      <c r="B40" s="104" t="s">
        <v>222</v>
      </c>
      <c r="C40" s="87"/>
      <c r="D40" s="87"/>
    </row>
    <row r="41" spans="1:4" ht="15">
      <c r="A41" s="12" t="s">
        <v>13</v>
      </c>
      <c r="B41" s="104" t="s">
        <v>222</v>
      </c>
      <c r="C41" s="87"/>
      <c r="D41" s="87">
        <v>1500000</v>
      </c>
    </row>
    <row r="42" spans="1:4" ht="15">
      <c r="A42" s="12" t="s">
        <v>14</v>
      </c>
      <c r="B42" s="104" t="s">
        <v>222</v>
      </c>
      <c r="C42" s="87"/>
      <c r="D42" s="87"/>
    </row>
    <row r="43" spans="1:4" ht="15">
      <c r="A43" s="104" t="s">
        <v>15</v>
      </c>
      <c r="B43" s="104" t="s">
        <v>222</v>
      </c>
      <c r="C43" s="87"/>
      <c r="D43" s="87"/>
    </row>
    <row r="44" spans="1:4" ht="15">
      <c r="A44" s="104" t="s">
        <v>16</v>
      </c>
      <c r="B44" s="104" t="s">
        <v>222</v>
      </c>
      <c r="C44" s="87"/>
      <c r="D44" s="87"/>
    </row>
    <row r="45" spans="1:4" ht="15">
      <c r="A45" s="104" t="s">
        <v>17</v>
      </c>
      <c r="B45" s="104" t="s">
        <v>222</v>
      </c>
      <c r="C45" s="87"/>
      <c r="D45" s="87"/>
    </row>
    <row r="46" spans="1:4" ht="15">
      <c r="A46" s="12" t="s">
        <v>18</v>
      </c>
      <c r="B46" s="104" t="s">
        <v>222</v>
      </c>
      <c r="C46" s="87"/>
      <c r="D46" s="87"/>
    </row>
    <row r="47" spans="1:4" ht="15">
      <c r="A47" s="12" t="s">
        <v>19</v>
      </c>
      <c r="B47" s="104" t="s">
        <v>222</v>
      </c>
      <c r="C47" s="87"/>
      <c r="D47" s="87"/>
    </row>
    <row r="48" spans="1:4" ht="15">
      <c r="A48" s="12" t="s">
        <v>20</v>
      </c>
      <c r="B48" s="104" t="s">
        <v>222</v>
      </c>
      <c r="C48" s="87"/>
      <c r="D48" s="87"/>
    </row>
    <row r="49" spans="1:4" ht="15">
      <c r="A49" s="12" t="s">
        <v>21</v>
      </c>
      <c r="B49" s="104" t="s">
        <v>222</v>
      </c>
      <c r="C49" s="87"/>
      <c r="D49" s="87"/>
    </row>
    <row r="50" spans="1:4" ht="25.5">
      <c r="A50" s="10" t="s">
        <v>439</v>
      </c>
      <c r="B50" s="91" t="s">
        <v>222</v>
      </c>
      <c r="C50" s="149">
        <f>SUM(C40:C49)</f>
        <v>0</v>
      </c>
      <c r="D50" s="149">
        <f>SUM(D40:D49)</f>
        <v>1500000</v>
      </c>
    </row>
    <row r="51" spans="1:4" ht="15">
      <c r="A51" s="12" t="s">
        <v>12</v>
      </c>
      <c r="B51" s="104" t="s">
        <v>227</v>
      </c>
      <c r="C51" s="87"/>
      <c r="D51" s="87"/>
    </row>
    <row r="52" spans="1:4" ht="15">
      <c r="A52" s="12" t="s">
        <v>13</v>
      </c>
      <c r="B52" s="104" t="s">
        <v>227</v>
      </c>
      <c r="C52" s="87">
        <v>6080000</v>
      </c>
      <c r="D52" s="87">
        <v>15980000</v>
      </c>
    </row>
    <row r="53" spans="1:4" ht="15">
      <c r="A53" s="12" t="s">
        <v>14</v>
      </c>
      <c r="B53" s="104" t="s">
        <v>227</v>
      </c>
      <c r="C53" s="87"/>
      <c r="D53" s="87"/>
    </row>
    <row r="54" spans="1:4" ht="15">
      <c r="A54" s="104" t="s">
        <v>15</v>
      </c>
      <c r="B54" s="104" t="s">
        <v>227</v>
      </c>
      <c r="C54" s="87"/>
      <c r="D54" s="87"/>
    </row>
    <row r="55" spans="1:4" ht="15">
      <c r="A55" s="104" t="s">
        <v>16</v>
      </c>
      <c r="B55" s="104" t="s">
        <v>227</v>
      </c>
      <c r="C55" s="87"/>
      <c r="D55" s="87"/>
    </row>
    <row r="56" spans="1:4" ht="15">
      <c r="A56" s="104" t="s">
        <v>17</v>
      </c>
      <c r="B56" s="104" t="s">
        <v>227</v>
      </c>
      <c r="C56" s="87">
        <v>32330000</v>
      </c>
      <c r="D56" s="87">
        <v>32330000</v>
      </c>
    </row>
    <row r="57" spans="1:4" ht="15">
      <c r="A57" s="12" t="s">
        <v>18</v>
      </c>
      <c r="B57" s="104" t="s">
        <v>227</v>
      </c>
      <c r="C57" s="87"/>
      <c r="D57" s="87"/>
    </row>
    <row r="58" spans="1:4" ht="15">
      <c r="A58" s="12" t="s">
        <v>22</v>
      </c>
      <c r="B58" s="104" t="s">
        <v>227</v>
      </c>
      <c r="C58" s="87"/>
      <c r="D58" s="87"/>
    </row>
    <row r="59" spans="1:4" ht="15">
      <c r="A59" s="12" t="s">
        <v>20</v>
      </c>
      <c r="B59" s="104" t="s">
        <v>227</v>
      </c>
      <c r="C59" s="87"/>
      <c r="D59" s="87"/>
    </row>
    <row r="60" spans="1:4" ht="15">
      <c r="A60" s="12" t="s">
        <v>21</v>
      </c>
      <c r="B60" s="104" t="s">
        <v>227</v>
      </c>
      <c r="C60" s="87"/>
      <c r="D60" s="87"/>
    </row>
    <row r="61" spans="1:4" ht="15">
      <c r="A61" s="14" t="s">
        <v>440</v>
      </c>
      <c r="B61" s="91" t="s">
        <v>227</v>
      </c>
      <c r="C61" s="85">
        <f>SUM(C51:C60)</f>
        <v>38410000</v>
      </c>
      <c r="D61" s="85">
        <f>SUM(D51:D60)</f>
        <v>48310000</v>
      </c>
    </row>
    <row r="62" spans="1:4" ht="15">
      <c r="A62" s="12" t="s">
        <v>2</v>
      </c>
      <c r="B62" s="98" t="s">
        <v>255</v>
      </c>
      <c r="C62" s="87"/>
      <c r="D62" s="87"/>
    </row>
    <row r="63" spans="1:4" ht="15">
      <c r="A63" s="12" t="s">
        <v>3</v>
      </c>
      <c r="B63" s="98" t="s">
        <v>255</v>
      </c>
      <c r="C63" s="87"/>
      <c r="D63" s="87"/>
    </row>
    <row r="64" spans="1:4" ht="15">
      <c r="A64" s="12" t="s">
        <v>4</v>
      </c>
      <c r="B64" s="98" t="s">
        <v>255</v>
      </c>
      <c r="C64" s="87"/>
      <c r="D64" s="87"/>
    </row>
    <row r="65" spans="1:4" ht="15">
      <c r="A65" s="12" t="s">
        <v>5</v>
      </c>
      <c r="B65" s="98" t="s">
        <v>255</v>
      </c>
      <c r="C65" s="87"/>
      <c r="D65" s="87"/>
    </row>
    <row r="66" spans="1:4" ht="15">
      <c r="A66" s="12" t="s">
        <v>6</v>
      </c>
      <c r="B66" s="98" t="s">
        <v>255</v>
      </c>
      <c r="C66" s="87"/>
      <c r="D66" s="87"/>
    </row>
    <row r="67" spans="1:4" ht="15">
      <c r="A67" s="12" t="s">
        <v>7</v>
      </c>
      <c r="B67" s="98" t="s">
        <v>255</v>
      </c>
      <c r="C67" s="87"/>
      <c r="D67" s="87"/>
    </row>
    <row r="68" spans="1:4" ht="15">
      <c r="A68" s="12" t="s">
        <v>8</v>
      </c>
      <c r="B68" s="98" t="s">
        <v>255</v>
      </c>
      <c r="C68" s="87"/>
      <c r="D68" s="87"/>
    </row>
    <row r="69" spans="1:4" ht="15">
      <c r="A69" s="12" t="s">
        <v>9</v>
      </c>
      <c r="B69" s="98" t="s">
        <v>255</v>
      </c>
      <c r="C69" s="87"/>
      <c r="D69" s="87"/>
    </row>
    <row r="70" spans="1:4" ht="15">
      <c r="A70" s="12" t="s">
        <v>10</v>
      </c>
      <c r="B70" s="98" t="s">
        <v>255</v>
      </c>
      <c r="C70" s="87"/>
      <c r="D70" s="87"/>
    </row>
    <row r="71" spans="1:4" ht="15">
      <c r="A71" s="12" t="s">
        <v>11</v>
      </c>
      <c r="B71" s="98" t="s">
        <v>255</v>
      </c>
      <c r="C71" s="87"/>
      <c r="D71" s="87"/>
    </row>
    <row r="72" spans="1:4" ht="25.5">
      <c r="A72" s="10" t="s">
        <v>449</v>
      </c>
      <c r="B72" s="91" t="s">
        <v>255</v>
      </c>
      <c r="C72" s="87">
        <f>SUM(C62:C71)</f>
        <v>0</v>
      </c>
      <c r="D72" s="87">
        <f>SUM(D62:D71)</f>
        <v>0</v>
      </c>
    </row>
    <row r="73" spans="1:4" ht="15">
      <c r="A73" s="12" t="s">
        <v>2</v>
      </c>
      <c r="B73" s="98" t="s">
        <v>256</v>
      </c>
      <c r="C73" s="87"/>
      <c r="D73" s="87"/>
    </row>
    <row r="74" spans="1:4" ht="15">
      <c r="A74" s="12" t="s">
        <v>3</v>
      </c>
      <c r="B74" s="98" t="s">
        <v>256</v>
      </c>
      <c r="C74" s="87"/>
      <c r="D74" s="87"/>
    </row>
    <row r="75" spans="1:4" ht="15">
      <c r="A75" s="12" t="s">
        <v>4</v>
      </c>
      <c r="B75" s="98" t="s">
        <v>256</v>
      </c>
      <c r="C75" s="87"/>
      <c r="D75" s="87"/>
    </row>
    <row r="76" spans="1:4" ht="15">
      <c r="A76" s="12" t="s">
        <v>5</v>
      </c>
      <c r="B76" s="98" t="s">
        <v>256</v>
      </c>
      <c r="C76" s="87"/>
      <c r="D76" s="87"/>
    </row>
    <row r="77" spans="1:4" ht="15">
      <c r="A77" s="12" t="s">
        <v>6</v>
      </c>
      <c r="B77" s="98" t="s">
        <v>256</v>
      </c>
      <c r="C77" s="87"/>
      <c r="D77" s="87"/>
    </row>
    <row r="78" spans="1:4" ht="15">
      <c r="A78" s="12" t="s">
        <v>7</v>
      </c>
      <c r="B78" s="98" t="s">
        <v>256</v>
      </c>
      <c r="C78" s="87"/>
      <c r="D78" s="87"/>
    </row>
    <row r="79" spans="1:4" ht="15">
      <c r="A79" s="12" t="s">
        <v>8</v>
      </c>
      <c r="B79" s="98" t="s">
        <v>256</v>
      </c>
      <c r="C79" s="87"/>
      <c r="D79" s="87"/>
    </row>
    <row r="80" spans="1:4" ht="15">
      <c r="A80" s="12" t="s">
        <v>9</v>
      </c>
      <c r="B80" s="98" t="s">
        <v>256</v>
      </c>
      <c r="C80" s="87"/>
      <c r="D80" s="87"/>
    </row>
    <row r="81" spans="1:4" ht="15">
      <c r="A81" s="12" t="s">
        <v>10</v>
      </c>
      <c r="B81" s="98" t="s">
        <v>256</v>
      </c>
      <c r="C81" s="87"/>
      <c r="D81" s="87"/>
    </row>
    <row r="82" spans="1:4" ht="15">
      <c r="A82" s="12" t="s">
        <v>11</v>
      </c>
      <c r="B82" s="98" t="s">
        <v>256</v>
      </c>
      <c r="C82" s="87"/>
      <c r="D82" s="87"/>
    </row>
    <row r="83" spans="1:4" ht="25.5">
      <c r="A83" s="10" t="s">
        <v>448</v>
      </c>
      <c r="B83" s="91" t="s">
        <v>256</v>
      </c>
      <c r="C83" s="87">
        <f>SUM(C73:C82)</f>
        <v>0</v>
      </c>
      <c r="D83" s="87">
        <f>SUM(D73:D82)</f>
        <v>0</v>
      </c>
    </row>
    <row r="84" spans="1:4" ht="15">
      <c r="A84" s="12" t="s">
        <v>2</v>
      </c>
      <c r="B84" s="98" t="s">
        <v>257</v>
      </c>
      <c r="C84" s="87"/>
      <c r="D84" s="87"/>
    </row>
    <row r="85" spans="1:4" ht="15">
      <c r="A85" s="12" t="s">
        <v>3</v>
      </c>
      <c r="B85" s="98" t="s">
        <v>257</v>
      </c>
      <c r="C85" s="87"/>
      <c r="D85" s="87"/>
    </row>
    <row r="86" spans="1:4" ht="15">
      <c r="A86" s="12" t="s">
        <v>4</v>
      </c>
      <c r="B86" s="98" t="s">
        <v>257</v>
      </c>
      <c r="C86" s="87"/>
      <c r="D86" s="87"/>
    </row>
    <row r="87" spans="1:4" ht="15">
      <c r="A87" s="12" t="s">
        <v>5</v>
      </c>
      <c r="B87" s="98" t="s">
        <v>257</v>
      </c>
      <c r="C87" s="87"/>
      <c r="D87" s="87"/>
    </row>
    <row r="88" spans="1:4" ht="15">
      <c r="A88" s="12" t="s">
        <v>6</v>
      </c>
      <c r="B88" s="98" t="s">
        <v>257</v>
      </c>
      <c r="C88" s="87"/>
      <c r="D88" s="87"/>
    </row>
    <row r="89" spans="1:4" ht="15">
      <c r="A89" s="12" t="s">
        <v>7</v>
      </c>
      <c r="B89" s="98" t="s">
        <v>257</v>
      </c>
      <c r="C89" s="87"/>
      <c r="D89" s="87"/>
    </row>
    <row r="90" spans="1:4" ht="15">
      <c r="A90" s="12" t="s">
        <v>8</v>
      </c>
      <c r="B90" s="98" t="s">
        <v>257</v>
      </c>
      <c r="C90" s="87"/>
      <c r="D90" s="87"/>
    </row>
    <row r="91" spans="1:4" ht="15">
      <c r="A91" s="12" t="s">
        <v>9</v>
      </c>
      <c r="B91" s="98" t="s">
        <v>257</v>
      </c>
      <c r="C91" s="87"/>
      <c r="D91" s="87"/>
    </row>
    <row r="92" spans="1:4" ht="15">
      <c r="A92" s="12" t="s">
        <v>10</v>
      </c>
      <c r="B92" s="98" t="s">
        <v>257</v>
      </c>
      <c r="C92" s="87"/>
      <c r="D92" s="87"/>
    </row>
    <row r="93" spans="1:4" ht="15">
      <c r="A93" s="12" t="s">
        <v>11</v>
      </c>
      <c r="B93" s="98" t="s">
        <v>257</v>
      </c>
      <c r="C93" s="87"/>
      <c r="D93" s="87"/>
    </row>
    <row r="94" spans="1:4" ht="15">
      <c r="A94" s="10" t="s">
        <v>447</v>
      </c>
      <c r="B94" s="91" t="s">
        <v>257</v>
      </c>
      <c r="C94" s="87">
        <f>SUM(C84:C93)</f>
        <v>0</v>
      </c>
      <c r="D94" s="87">
        <f>SUM(D84:D93)</f>
        <v>0</v>
      </c>
    </row>
    <row r="95" spans="1:4" ht="15">
      <c r="A95" s="12" t="s">
        <v>12</v>
      </c>
      <c r="B95" s="104" t="s">
        <v>259</v>
      </c>
      <c r="C95" s="87"/>
      <c r="D95" s="87"/>
    </row>
    <row r="96" spans="1:4" ht="15">
      <c r="A96" s="12" t="s">
        <v>13</v>
      </c>
      <c r="B96" s="98" t="s">
        <v>259</v>
      </c>
      <c r="C96" s="87"/>
      <c r="D96" s="87"/>
    </row>
    <row r="97" spans="1:4" ht="15">
      <c r="A97" s="12" t="s">
        <v>14</v>
      </c>
      <c r="B97" s="104" t="s">
        <v>259</v>
      </c>
      <c r="C97" s="87">
        <v>5000000</v>
      </c>
      <c r="D97" s="87">
        <v>5000000</v>
      </c>
    </row>
    <row r="98" spans="1:4" ht="15">
      <c r="A98" s="104" t="s">
        <v>15</v>
      </c>
      <c r="B98" s="98" t="s">
        <v>259</v>
      </c>
      <c r="C98" s="87"/>
      <c r="D98" s="87"/>
    </row>
    <row r="99" spans="1:4" ht="15">
      <c r="A99" s="104" t="s">
        <v>16</v>
      </c>
      <c r="B99" s="104" t="s">
        <v>259</v>
      </c>
      <c r="C99" s="87"/>
      <c r="D99" s="87"/>
    </row>
    <row r="100" spans="1:4" ht="15">
      <c r="A100" s="104" t="s">
        <v>17</v>
      </c>
      <c r="B100" s="98" t="s">
        <v>259</v>
      </c>
      <c r="C100" s="87"/>
      <c r="D100" s="87"/>
    </row>
    <row r="101" spans="1:4" ht="15">
      <c r="A101" s="12" t="s">
        <v>18</v>
      </c>
      <c r="B101" s="104" t="s">
        <v>259</v>
      </c>
      <c r="C101" s="87"/>
      <c r="D101" s="87"/>
    </row>
    <row r="102" spans="1:4" ht="15">
      <c r="A102" s="12" t="s">
        <v>22</v>
      </c>
      <c r="B102" s="98" t="s">
        <v>259</v>
      </c>
      <c r="C102" s="87"/>
      <c r="D102" s="87"/>
    </row>
    <row r="103" spans="1:4" ht="15">
      <c r="A103" s="12" t="s">
        <v>20</v>
      </c>
      <c r="B103" s="104" t="s">
        <v>259</v>
      </c>
      <c r="C103" s="87"/>
      <c r="D103" s="87"/>
    </row>
    <row r="104" spans="1:4" ht="15">
      <c r="A104" s="12" t="s">
        <v>21</v>
      </c>
      <c r="B104" s="98" t="s">
        <v>259</v>
      </c>
      <c r="C104" s="87"/>
      <c r="D104" s="87"/>
    </row>
    <row r="105" spans="1:4" ht="25.5">
      <c r="A105" s="10" t="s">
        <v>446</v>
      </c>
      <c r="B105" s="91" t="s">
        <v>259</v>
      </c>
      <c r="C105" s="85">
        <f>SUM(C95:C104)</f>
        <v>5000000</v>
      </c>
      <c r="D105" s="85">
        <f>SUM(D95:D104)</f>
        <v>5000000</v>
      </c>
    </row>
    <row r="106" spans="1:4" ht="15">
      <c r="A106" s="12" t="s">
        <v>12</v>
      </c>
      <c r="B106" s="104" t="s">
        <v>262</v>
      </c>
      <c r="C106" s="87"/>
      <c r="D106" s="87"/>
    </row>
    <row r="107" spans="1:4" ht="15">
      <c r="A107" s="12" t="s">
        <v>13</v>
      </c>
      <c r="B107" s="104" t="s">
        <v>262</v>
      </c>
      <c r="C107" s="87"/>
      <c r="D107" s="87"/>
    </row>
    <row r="108" spans="1:4" ht="15">
      <c r="A108" s="12" t="s">
        <v>14</v>
      </c>
      <c r="B108" s="104" t="s">
        <v>262</v>
      </c>
      <c r="C108" s="87">
        <v>5000000</v>
      </c>
      <c r="D108" s="87">
        <v>5000000</v>
      </c>
    </row>
    <row r="109" spans="1:4" ht="15">
      <c r="A109" s="104" t="s">
        <v>15</v>
      </c>
      <c r="B109" s="104" t="s">
        <v>262</v>
      </c>
      <c r="C109" s="87"/>
      <c r="D109" s="87"/>
    </row>
    <row r="110" spans="1:4" ht="15">
      <c r="A110" s="104" t="s">
        <v>16</v>
      </c>
      <c r="B110" s="104" t="s">
        <v>262</v>
      </c>
      <c r="C110" s="87"/>
      <c r="D110" s="87"/>
    </row>
    <row r="111" spans="1:4" ht="15">
      <c r="A111" s="104" t="s">
        <v>17</v>
      </c>
      <c r="B111" s="104" t="s">
        <v>262</v>
      </c>
      <c r="C111" s="87"/>
      <c r="D111" s="87"/>
    </row>
    <row r="112" spans="1:4" ht="15">
      <c r="A112" s="12" t="s">
        <v>18</v>
      </c>
      <c r="B112" s="104" t="s">
        <v>262</v>
      </c>
      <c r="C112" s="87"/>
      <c r="D112" s="87"/>
    </row>
    <row r="113" spans="1:4" ht="15">
      <c r="A113" s="12" t="s">
        <v>22</v>
      </c>
      <c r="B113" s="104" t="s">
        <v>262</v>
      </c>
      <c r="C113" s="87"/>
      <c r="D113" s="87"/>
    </row>
    <row r="114" spans="1:4" ht="15">
      <c r="A114" s="12" t="s">
        <v>20</v>
      </c>
      <c r="B114" s="104" t="s">
        <v>262</v>
      </c>
      <c r="C114" s="87"/>
      <c r="D114" s="87"/>
    </row>
    <row r="115" spans="1:4" ht="15">
      <c r="A115" s="12" t="s">
        <v>21</v>
      </c>
      <c r="B115" s="104" t="s">
        <v>262</v>
      </c>
      <c r="C115" s="87"/>
      <c r="D115" s="87"/>
    </row>
    <row r="116" spans="1:4" ht="15">
      <c r="A116" s="14" t="s">
        <v>480</v>
      </c>
      <c r="B116" s="91" t="s">
        <v>262</v>
      </c>
      <c r="C116" s="85">
        <f>SUM(C106:C115)</f>
        <v>5000000</v>
      </c>
      <c r="D116" s="85">
        <f>SUM(D106:D115)</f>
        <v>5000000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zoomScalePageLayoutView="0" workbookViewId="0" topLeftCell="A100">
      <selection activeCell="D65" sqref="D65"/>
    </sheetView>
  </sheetViews>
  <sheetFormatPr defaultColWidth="9.140625" defaultRowHeight="15"/>
  <cols>
    <col min="1" max="1" width="82.57421875" style="86" customWidth="1"/>
    <col min="2" max="2" width="9.140625" style="86" customWidth="1"/>
    <col min="3" max="3" width="16.28125" style="86" customWidth="1"/>
    <col min="4" max="4" width="16.140625" style="86" customWidth="1"/>
    <col min="5" max="16384" width="9.140625" style="86" customWidth="1"/>
  </cols>
  <sheetData>
    <row r="1" spans="1:3" ht="15">
      <c r="A1" s="156" t="s">
        <v>584</v>
      </c>
      <c r="B1" s="156"/>
      <c r="C1" s="156"/>
    </row>
    <row r="2" spans="1:3" ht="27" customHeight="1">
      <c r="A2" s="152" t="s">
        <v>573</v>
      </c>
      <c r="B2" s="153"/>
      <c r="C2" s="153"/>
    </row>
    <row r="3" spans="1:3" ht="25.5" customHeight="1">
      <c r="A3" s="155" t="s">
        <v>585</v>
      </c>
      <c r="B3" s="153"/>
      <c r="C3" s="153"/>
    </row>
    <row r="4" spans="1:3" ht="15.75" customHeight="1">
      <c r="A4" s="58"/>
      <c r="B4" s="103"/>
      <c r="C4" s="103"/>
    </row>
    <row r="5" ht="21" customHeight="1">
      <c r="A5" s="86" t="s">
        <v>61</v>
      </c>
    </row>
    <row r="6" spans="1:4" ht="25.5">
      <c r="A6" s="40" t="s">
        <v>51</v>
      </c>
      <c r="B6" s="97" t="s">
        <v>128</v>
      </c>
      <c r="C6" s="122" t="s">
        <v>87</v>
      </c>
      <c r="D6" s="87" t="s">
        <v>582</v>
      </c>
    </row>
    <row r="7" spans="1:4" ht="15">
      <c r="A7" s="12" t="s">
        <v>23</v>
      </c>
      <c r="B7" s="98" t="s">
        <v>322</v>
      </c>
      <c r="C7" s="87"/>
      <c r="D7" s="87"/>
    </row>
    <row r="8" spans="1:4" ht="15">
      <c r="A8" s="12" t="s">
        <v>32</v>
      </c>
      <c r="B8" s="98" t="s">
        <v>322</v>
      </c>
      <c r="C8" s="87"/>
      <c r="D8" s="87"/>
    </row>
    <row r="9" spans="1:4" ht="30">
      <c r="A9" s="12" t="s">
        <v>33</v>
      </c>
      <c r="B9" s="98" t="s">
        <v>322</v>
      </c>
      <c r="C9" s="87"/>
      <c r="D9" s="87"/>
    </row>
    <row r="10" spans="1:4" ht="15">
      <c r="A10" s="12" t="s">
        <v>31</v>
      </c>
      <c r="B10" s="98" t="s">
        <v>322</v>
      </c>
      <c r="C10" s="87"/>
      <c r="D10" s="87"/>
    </row>
    <row r="11" spans="1:4" ht="15">
      <c r="A11" s="12" t="s">
        <v>30</v>
      </c>
      <c r="B11" s="98" t="s">
        <v>322</v>
      </c>
      <c r="C11" s="87"/>
      <c r="D11" s="87"/>
    </row>
    <row r="12" spans="1:4" ht="15">
      <c r="A12" s="12" t="s">
        <v>29</v>
      </c>
      <c r="B12" s="98" t="s">
        <v>322</v>
      </c>
      <c r="C12" s="87"/>
      <c r="D12" s="87"/>
    </row>
    <row r="13" spans="1:4" ht="15">
      <c r="A13" s="12" t="s">
        <v>24</v>
      </c>
      <c r="B13" s="98" t="s">
        <v>322</v>
      </c>
      <c r="C13" s="87"/>
      <c r="D13" s="87"/>
    </row>
    <row r="14" spans="1:4" ht="15">
      <c r="A14" s="12" t="s">
        <v>25</v>
      </c>
      <c r="B14" s="98" t="s">
        <v>322</v>
      </c>
      <c r="C14" s="87"/>
      <c r="D14" s="87"/>
    </row>
    <row r="15" spans="1:4" ht="15">
      <c r="A15" s="12" t="s">
        <v>26</v>
      </c>
      <c r="B15" s="98" t="s">
        <v>322</v>
      </c>
      <c r="C15" s="87"/>
      <c r="D15" s="87"/>
    </row>
    <row r="16" spans="1:4" ht="15">
      <c r="A16" s="12" t="s">
        <v>27</v>
      </c>
      <c r="B16" s="98" t="s">
        <v>322</v>
      </c>
      <c r="C16" s="87"/>
      <c r="D16" s="87"/>
    </row>
    <row r="17" spans="1:4" ht="25.5">
      <c r="A17" s="92" t="s">
        <v>490</v>
      </c>
      <c r="B17" s="91" t="s">
        <v>322</v>
      </c>
      <c r="C17" s="87">
        <f>SUM(C7:C16)</f>
        <v>0</v>
      </c>
      <c r="D17" s="87">
        <v>0</v>
      </c>
    </row>
    <row r="18" spans="1:4" ht="15">
      <c r="A18" s="12" t="s">
        <v>23</v>
      </c>
      <c r="B18" s="98" t="s">
        <v>323</v>
      </c>
      <c r="C18" s="87"/>
      <c r="D18" s="87"/>
    </row>
    <row r="19" spans="1:4" ht="15">
      <c r="A19" s="12" t="s">
        <v>32</v>
      </c>
      <c r="B19" s="98" t="s">
        <v>323</v>
      </c>
      <c r="C19" s="87"/>
      <c r="D19" s="87"/>
    </row>
    <row r="20" spans="1:4" ht="30">
      <c r="A20" s="12" t="s">
        <v>33</v>
      </c>
      <c r="B20" s="98" t="s">
        <v>323</v>
      </c>
      <c r="C20" s="87"/>
      <c r="D20" s="87"/>
    </row>
    <row r="21" spans="1:4" ht="15">
      <c r="A21" s="12" t="s">
        <v>31</v>
      </c>
      <c r="B21" s="98" t="s">
        <v>323</v>
      </c>
      <c r="C21" s="87"/>
      <c r="D21" s="87"/>
    </row>
    <row r="22" spans="1:4" ht="15">
      <c r="A22" s="12" t="s">
        <v>30</v>
      </c>
      <c r="B22" s="98" t="s">
        <v>323</v>
      </c>
      <c r="C22" s="87"/>
      <c r="D22" s="87"/>
    </row>
    <row r="23" spans="1:4" ht="15">
      <c r="A23" s="12" t="s">
        <v>29</v>
      </c>
      <c r="B23" s="98" t="s">
        <v>323</v>
      </c>
      <c r="C23" s="87"/>
      <c r="D23" s="87"/>
    </row>
    <row r="24" spans="1:4" ht="15">
      <c r="A24" s="12" t="s">
        <v>24</v>
      </c>
      <c r="B24" s="98" t="s">
        <v>323</v>
      </c>
      <c r="C24" s="87"/>
      <c r="D24" s="87"/>
    </row>
    <row r="25" spans="1:4" ht="15">
      <c r="A25" s="12" t="s">
        <v>25</v>
      </c>
      <c r="B25" s="98" t="s">
        <v>323</v>
      </c>
      <c r="C25" s="87"/>
      <c r="D25" s="87"/>
    </row>
    <row r="26" spans="1:4" ht="15">
      <c r="A26" s="12" t="s">
        <v>26</v>
      </c>
      <c r="B26" s="98" t="s">
        <v>323</v>
      </c>
      <c r="C26" s="87"/>
      <c r="D26" s="87"/>
    </row>
    <row r="27" spans="1:4" ht="15">
      <c r="A27" s="12" t="s">
        <v>27</v>
      </c>
      <c r="B27" s="98" t="s">
        <v>323</v>
      </c>
      <c r="C27" s="87"/>
      <c r="D27" s="87"/>
    </row>
    <row r="28" spans="1:4" ht="25.5">
      <c r="A28" s="92" t="s">
        <v>546</v>
      </c>
      <c r="B28" s="91" t="s">
        <v>323</v>
      </c>
      <c r="C28" s="146">
        <f>SUM(C18:C27)</f>
        <v>0</v>
      </c>
      <c r="D28" s="87">
        <v>0</v>
      </c>
    </row>
    <row r="29" spans="1:4" ht="15">
      <c r="A29" s="12" t="s">
        <v>23</v>
      </c>
      <c r="B29" s="98" t="s">
        <v>324</v>
      </c>
      <c r="C29" s="87"/>
      <c r="D29" s="87"/>
    </row>
    <row r="30" spans="1:4" ht="15">
      <c r="A30" s="12" t="s">
        <v>32</v>
      </c>
      <c r="B30" s="98" t="s">
        <v>324</v>
      </c>
      <c r="C30" s="87"/>
      <c r="D30" s="87"/>
    </row>
    <row r="31" spans="1:4" ht="17.25" customHeight="1">
      <c r="A31" s="12" t="s">
        <v>33</v>
      </c>
      <c r="B31" s="98" t="s">
        <v>324</v>
      </c>
      <c r="C31" s="87"/>
      <c r="D31" s="87"/>
    </row>
    <row r="32" spans="1:4" ht="15">
      <c r="A32" s="12" t="s">
        <v>31</v>
      </c>
      <c r="B32" s="98" t="s">
        <v>324</v>
      </c>
      <c r="C32" s="87"/>
      <c r="D32" s="87"/>
    </row>
    <row r="33" spans="1:4" ht="15">
      <c r="A33" s="12" t="s">
        <v>30</v>
      </c>
      <c r="B33" s="98" t="s">
        <v>324</v>
      </c>
      <c r="C33" s="87">
        <v>3505000</v>
      </c>
      <c r="D33" s="87">
        <v>3505000</v>
      </c>
    </row>
    <row r="34" spans="1:4" ht="15">
      <c r="A34" s="12" t="s">
        <v>29</v>
      </c>
      <c r="B34" s="98" t="s">
        <v>324</v>
      </c>
      <c r="C34" s="87">
        <v>6000000</v>
      </c>
      <c r="D34" s="87">
        <v>6000000</v>
      </c>
    </row>
    <row r="35" spans="1:4" ht="15">
      <c r="A35" s="12" t="s">
        <v>24</v>
      </c>
      <c r="B35" s="98" t="s">
        <v>324</v>
      </c>
      <c r="C35" s="87">
        <v>3883700</v>
      </c>
      <c r="D35" s="87">
        <v>3883700</v>
      </c>
    </row>
    <row r="36" spans="1:4" ht="15">
      <c r="A36" s="12" t="s">
        <v>25</v>
      </c>
      <c r="B36" s="98" t="s">
        <v>324</v>
      </c>
      <c r="C36" s="87"/>
      <c r="D36" s="87"/>
    </row>
    <row r="37" spans="1:4" ht="15">
      <c r="A37" s="12" t="s">
        <v>26</v>
      </c>
      <c r="B37" s="98" t="s">
        <v>324</v>
      </c>
      <c r="C37" s="87"/>
      <c r="D37" s="87"/>
    </row>
    <row r="38" spans="1:4" ht="15">
      <c r="A38" s="12" t="s">
        <v>27</v>
      </c>
      <c r="B38" s="98" t="s">
        <v>324</v>
      </c>
      <c r="C38" s="87"/>
      <c r="D38" s="87"/>
    </row>
    <row r="39" spans="1:4" ht="15">
      <c r="A39" s="92" t="s">
        <v>545</v>
      </c>
      <c r="B39" s="91" t="s">
        <v>324</v>
      </c>
      <c r="C39" s="85">
        <f>SUM(C29:C38)</f>
        <v>13388700</v>
      </c>
      <c r="D39" s="85">
        <f>SUM(D29:D38)</f>
        <v>13388700</v>
      </c>
    </row>
    <row r="40" spans="1:4" ht="15">
      <c r="A40" s="12" t="s">
        <v>23</v>
      </c>
      <c r="B40" s="98" t="s">
        <v>330</v>
      </c>
      <c r="C40" s="87"/>
      <c r="D40" s="87"/>
    </row>
    <row r="41" spans="1:4" ht="15">
      <c r="A41" s="12" t="s">
        <v>32</v>
      </c>
      <c r="B41" s="98" t="s">
        <v>330</v>
      </c>
      <c r="C41" s="87"/>
      <c r="D41" s="87"/>
    </row>
    <row r="42" spans="1:4" ht="30">
      <c r="A42" s="12" t="s">
        <v>33</v>
      </c>
      <c r="B42" s="98" t="s">
        <v>330</v>
      </c>
      <c r="C42" s="87"/>
      <c r="D42" s="87"/>
    </row>
    <row r="43" spans="1:4" ht="15">
      <c r="A43" s="12" t="s">
        <v>31</v>
      </c>
      <c r="B43" s="98" t="s">
        <v>330</v>
      </c>
      <c r="C43" s="87"/>
      <c r="D43" s="87"/>
    </row>
    <row r="44" spans="1:4" ht="15">
      <c r="A44" s="12" t="s">
        <v>30</v>
      </c>
      <c r="B44" s="98" t="s">
        <v>330</v>
      </c>
      <c r="C44" s="87"/>
      <c r="D44" s="87"/>
    </row>
    <row r="45" spans="1:4" ht="15">
      <c r="A45" s="12" t="s">
        <v>29</v>
      </c>
      <c r="B45" s="98" t="s">
        <v>330</v>
      </c>
      <c r="C45" s="87"/>
      <c r="D45" s="87"/>
    </row>
    <row r="46" spans="1:4" ht="15">
      <c r="A46" s="12" t="s">
        <v>24</v>
      </c>
      <c r="B46" s="98" t="s">
        <v>330</v>
      </c>
      <c r="C46" s="87"/>
      <c r="D46" s="87"/>
    </row>
    <row r="47" spans="1:4" ht="15">
      <c r="A47" s="12" t="s">
        <v>25</v>
      </c>
      <c r="B47" s="98" t="s">
        <v>330</v>
      </c>
      <c r="C47" s="87"/>
      <c r="D47" s="87"/>
    </row>
    <row r="48" spans="1:4" ht="15">
      <c r="A48" s="12" t="s">
        <v>26</v>
      </c>
      <c r="B48" s="98" t="s">
        <v>330</v>
      </c>
      <c r="C48" s="87"/>
      <c r="D48" s="87"/>
    </row>
    <row r="49" spans="1:4" ht="15">
      <c r="A49" s="12" t="s">
        <v>27</v>
      </c>
      <c r="B49" s="98" t="s">
        <v>330</v>
      </c>
      <c r="C49" s="87"/>
      <c r="D49" s="87"/>
    </row>
    <row r="50" spans="1:4" ht="25.5">
      <c r="A50" s="92" t="s">
        <v>544</v>
      </c>
      <c r="B50" s="91" t="s">
        <v>330</v>
      </c>
      <c r="C50" s="87">
        <f>SUM(C40:C49)</f>
        <v>0</v>
      </c>
      <c r="D50" s="87">
        <f>SUM(D40:D49)</f>
        <v>0</v>
      </c>
    </row>
    <row r="51" spans="1:4" ht="15">
      <c r="A51" s="12" t="s">
        <v>28</v>
      </c>
      <c r="B51" s="98" t="s">
        <v>331</v>
      </c>
      <c r="C51" s="87"/>
      <c r="D51" s="87"/>
    </row>
    <row r="52" spans="1:4" ht="15">
      <c r="A52" s="12" t="s">
        <v>32</v>
      </c>
      <c r="B52" s="98" t="s">
        <v>331</v>
      </c>
      <c r="C52" s="87"/>
      <c r="D52" s="87"/>
    </row>
    <row r="53" spans="1:4" ht="30">
      <c r="A53" s="12" t="s">
        <v>33</v>
      </c>
      <c r="B53" s="98" t="s">
        <v>331</v>
      </c>
      <c r="C53" s="87"/>
      <c r="D53" s="87"/>
    </row>
    <row r="54" spans="1:4" ht="15">
      <c r="A54" s="12" t="s">
        <v>31</v>
      </c>
      <c r="B54" s="98" t="s">
        <v>331</v>
      </c>
      <c r="C54" s="87"/>
      <c r="D54" s="87"/>
    </row>
    <row r="55" spans="1:4" ht="15">
      <c r="A55" s="12" t="s">
        <v>30</v>
      </c>
      <c r="B55" s="98" t="s">
        <v>331</v>
      </c>
      <c r="C55" s="87"/>
      <c r="D55" s="87"/>
    </row>
    <row r="56" spans="1:4" ht="15">
      <c r="A56" s="12" t="s">
        <v>29</v>
      </c>
      <c r="B56" s="98" t="s">
        <v>331</v>
      </c>
      <c r="C56" s="87"/>
      <c r="D56" s="87"/>
    </row>
    <row r="57" spans="1:4" ht="15">
      <c r="A57" s="12" t="s">
        <v>24</v>
      </c>
      <c r="B57" s="98" t="s">
        <v>331</v>
      </c>
      <c r="C57" s="87"/>
      <c r="D57" s="87"/>
    </row>
    <row r="58" spans="1:4" ht="15">
      <c r="A58" s="12" t="s">
        <v>25</v>
      </c>
      <c r="B58" s="98" t="s">
        <v>331</v>
      </c>
      <c r="C58" s="87"/>
      <c r="D58" s="87"/>
    </row>
    <row r="59" spans="1:4" ht="15">
      <c r="A59" s="12" t="s">
        <v>26</v>
      </c>
      <c r="B59" s="98" t="s">
        <v>331</v>
      </c>
      <c r="C59" s="87"/>
      <c r="D59" s="87"/>
    </row>
    <row r="60" spans="1:4" ht="15">
      <c r="A60" s="12" t="s">
        <v>27</v>
      </c>
      <c r="B60" s="98" t="s">
        <v>331</v>
      </c>
      <c r="C60" s="87"/>
      <c r="D60" s="87"/>
    </row>
    <row r="61" spans="1:4" ht="25.5">
      <c r="A61" s="92" t="s">
        <v>547</v>
      </c>
      <c r="B61" s="91" t="s">
        <v>331</v>
      </c>
      <c r="C61" s="87">
        <f>SUM(C51:C60)</f>
        <v>0</v>
      </c>
      <c r="D61" s="87">
        <f>SUM(D51:D60)</f>
        <v>0</v>
      </c>
    </row>
    <row r="62" spans="1:4" ht="15">
      <c r="A62" s="12" t="s">
        <v>23</v>
      </c>
      <c r="B62" s="98" t="s">
        <v>332</v>
      </c>
      <c r="C62" s="87"/>
      <c r="D62" s="87"/>
    </row>
    <row r="63" spans="1:4" ht="15">
      <c r="A63" s="12" t="s">
        <v>32</v>
      </c>
      <c r="B63" s="98" t="s">
        <v>332</v>
      </c>
      <c r="C63" s="87"/>
      <c r="D63" s="87"/>
    </row>
    <row r="64" spans="1:4" ht="30">
      <c r="A64" s="12" t="s">
        <v>33</v>
      </c>
      <c r="B64" s="98" t="s">
        <v>332</v>
      </c>
      <c r="C64" s="87"/>
      <c r="D64" s="87">
        <v>612000000</v>
      </c>
    </row>
    <row r="65" spans="1:4" ht="15">
      <c r="A65" s="12" t="s">
        <v>31</v>
      </c>
      <c r="B65" s="98" t="s">
        <v>332</v>
      </c>
      <c r="C65" s="87"/>
      <c r="D65" s="87"/>
    </row>
    <row r="66" spans="1:4" ht="15">
      <c r="A66" s="12" t="s">
        <v>30</v>
      </c>
      <c r="B66" s="98" t="s">
        <v>332</v>
      </c>
      <c r="C66" s="87"/>
      <c r="D66" s="87"/>
    </row>
    <row r="67" spans="1:4" ht="15">
      <c r="A67" s="12" t="s">
        <v>29</v>
      </c>
      <c r="B67" s="98" t="s">
        <v>332</v>
      </c>
      <c r="C67" s="87"/>
      <c r="D67" s="87"/>
    </row>
    <row r="68" spans="1:4" ht="15">
      <c r="A68" s="12" t="s">
        <v>24</v>
      </c>
      <c r="B68" s="98" t="s">
        <v>332</v>
      </c>
      <c r="C68" s="87"/>
      <c r="D68" s="87"/>
    </row>
    <row r="69" spans="1:4" ht="15">
      <c r="A69" s="12" t="s">
        <v>25</v>
      </c>
      <c r="B69" s="98" t="s">
        <v>332</v>
      </c>
      <c r="C69" s="87"/>
      <c r="D69" s="87"/>
    </row>
    <row r="70" spans="1:4" ht="15">
      <c r="A70" s="12" t="s">
        <v>26</v>
      </c>
      <c r="B70" s="98" t="s">
        <v>332</v>
      </c>
      <c r="C70" s="87"/>
      <c r="D70" s="87"/>
    </row>
    <row r="71" spans="1:4" ht="15">
      <c r="A71" s="12" t="s">
        <v>27</v>
      </c>
      <c r="B71" s="98" t="s">
        <v>332</v>
      </c>
      <c r="C71" s="87"/>
      <c r="D71" s="87"/>
    </row>
    <row r="72" spans="1:4" ht="15">
      <c r="A72" s="92" t="s">
        <v>495</v>
      </c>
      <c r="B72" s="91" t="s">
        <v>332</v>
      </c>
      <c r="C72" s="87">
        <f>SUM(C62:C71)</f>
        <v>0</v>
      </c>
      <c r="D72" s="87">
        <f>SUM(D62:D71)</f>
        <v>612000000</v>
      </c>
    </row>
    <row r="73" spans="1:4" ht="15">
      <c r="A73" s="12" t="s">
        <v>34</v>
      </c>
      <c r="B73" s="104" t="s">
        <v>382</v>
      </c>
      <c r="C73" s="87"/>
      <c r="D73" s="87"/>
    </row>
    <row r="74" spans="1:4" ht="15">
      <c r="A74" s="12" t="s">
        <v>35</v>
      </c>
      <c r="B74" s="104" t="s">
        <v>382</v>
      </c>
      <c r="C74" s="87"/>
      <c r="D74" s="87"/>
    </row>
    <row r="75" spans="1:4" ht="15">
      <c r="A75" s="12" t="s">
        <v>43</v>
      </c>
      <c r="B75" s="104" t="s">
        <v>382</v>
      </c>
      <c r="C75" s="87"/>
      <c r="D75" s="87"/>
    </row>
    <row r="76" spans="1:4" ht="15">
      <c r="A76" s="104" t="s">
        <v>42</v>
      </c>
      <c r="B76" s="104" t="s">
        <v>382</v>
      </c>
      <c r="C76" s="87"/>
      <c r="D76" s="87"/>
    </row>
    <row r="77" spans="1:4" ht="15">
      <c r="A77" s="104" t="s">
        <v>41</v>
      </c>
      <c r="B77" s="104" t="s">
        <v>382</v>
      </c>
      <c r="C77" s="87"/>
      <c r="D77" s="87"/>
    </row>
    <row r="78" spans="1:4" ht="15">
      <c r="A78" s="104" t="s">
        <v>40</v>
      </c>
      <c r="B78" s="104" t="s">
        <v>382</v>
      </c>
      <c r="C78" s="87"/>
      <c r="D78" s="87"/>
    </row>
    <row r="79" spans="1:4" ht="15">
      <c r="A79" s="12" t="s">
        <v>39</v>
      </c>
      <c r="B79" s="104" t="s">
        <v>382</v>
      </c>
      <c r="C79" s="87"/>
      <c r="D79" s="87"/>
    </row>
    <row r="80" spans="1:4" ht="15">
      <c r="A80" s="12" t="s">
        <v>44</v>
      </c>
      <c r="B80" s="104" t="s">
        <v>382</v>
      </c>
      <c r="C80" s="87"/>
      <c r="D80" s="87"/>
    </row>
    <row r="81" spans="1:4" ht="15">
      <c r="A81" s="12" t="s">
        <v>36</v>
      </c>
      <c r="B81" s="104" t="s">
        <v>382</v>
      </c>
      <c r="C81" s="87"/>
      <c r="D81" s="87"/>
    </row>
    <row r="82" spans="1:4" ht="15">
      <c r="A82" s="12" t="s">
        <v>37</v>
      </c>
      <c r="B82" s="104" t="s">
        <v>382</v>
      </c>
      <c r="C82" s="87"/>
      <c r="D82" s="87"/>
    </row>
    <row r="83" spans="1:4" ht="25.5">
      <c r="A83" s="92" t="s">
        <v>563</v>
      </c>
      <c r="B83" s="91" t="s">
        <v>382</v>
      </c>
      <c r="C83" s="149">
        <f>SUM(C73:C82)</f>
        <v>0</v>
      </c>
      <c r="D83" s="149">
        <f>SUM(D73:D82)</f>
        <v>0</v>
      </c>
    </row>
    <row r="84" spans="1:4" ht="15">
      <c r="A84" s="12" t="s">
        <v>34</v>
      </c>
      <c r="B84" s="104" t="s">
        <v>383</v>
      </c>
      <c r="C84" s="87"/>
      <c r="D84" s="87"/>
    </row>
    <row r="85" spans="1:4" ht="15">
      <c r="A85" s="12" t="s">
        <v>35</v>
      </c>
      <c r="B85" s="104" t="s">
        <v>383</v>
      </c>
      <c r="C85" s="87"/>
      <c r="D85" s="87"/>
    </row>
    <row r="86" spans="1:4" ht="15">
      <c r="A86" s="12" t="s">
        <v>43</v>
      </c>
      <c r="B86" s="104" t="s">
        <v>383</v>
      </c>
      <c r="C86" s="87"/>
      <c r="D86" s="87"/>
    </row>
    <row r="87" spans="1:4" ht="15">
      <c r="A87" s="104" t="s">
        <v>42</v>
      </c>
      <c r="B87" s="104" t="s">
        <v>383</v>
      </c>
      <c r="C87" s="87"/>
      <c r="D87" s="87"/>
    </row>
    <row r="88" spans="1:4" ht="15">
      <c r="A88" s="104" t="s">
        <v>41</v>
      </c>
      <c r="B88" s="104" t="s">
        <v>383</v>
      </c>
      <c r="C88" s="87"/>
      <c r="D88" s="87"/>
    </row>
    <row r="89" spans="1:4" ht="15">
      <c r="A89" s="104" t="s">
        <v>40</v>
      </c>
      <c r="B89" s="104" t="s">
        <v>383</v>
      </c>
      <c r="C89" s="87"/>
      <c r="D89" s="87"/>
    </row>
    <row r="90" spans="1:4" ht="15">
      <c r="A90" s="12" t="s">
        <v>39</v>
      </c>
      <c r="B90" s="104" t="s">
        <v>383</v>
      </c>
      <c r="C90" s="87"/>
      <c r="D90" s="87"/>
    </row>
    <row r="91" spans="1:4" ht="15">
      <c r="A91" s="12" t="s">
        <v>38</v>
      </c>
      <c r="B91" s="104" t="s">
        <v>383</v>
      </c>
      <c r="C91" s="87"/>
      <c r="D91" s="87"/>
    </row>
    <row r="92" spans="1:4" ht="15">
      <c r="A92" s="12" t="s">
        <v>36</v>
      </c>
      <c r="B92" s="104" t="s">
        <v>383</v>
      </c>
      <c r="C92" s="87"/>
      <c r="D92" s="87"/>
    </row>
    <row r="93" spans="1:4" ht="15">
      <c r="A93" s="12" t="s">
        <v>37</v>
      </c>
      <c r="B93" s="104" t="s">
        <v>383</v>
      </c>
      <c r="C93" s="87"/>
      <c r="D93" s="87"/>
    </row>
    <row r="94" spans="1:4" ht="15">
      <c r="A94" s="14" t="s">
        <v>564</v>
      </c>
      <c r="B94" s="91" t="s">
        <v>383</v>
      </c>
      <c r="C94" s="85">
        <f>SUM(C84:C93)</f>
        <v>0</v>
      </c>
      <c r="D94" s="85">
        <f>SUM(D84:D93)</f>
        <v>0</v>
      </c>
    </row>
    <row r="95" spans="1:4" ht="15">
      <c r="A95" s="12" t="s">
        <v>34</v>
      </c>
      <c r="B95" s="104" t="s">
        <v>387</v>
      </c>
      <c r="C95" s="87"/>
      <c r="D95" s="87"/>
    </row>
    <row r="96" spans="1:4" ht="15">
      <c r="A96" s="12" t="s">
        <v>35</v>
      </c>
      <c r="B96" s="104" t="s">
        <v>387</v>
      </c>
      <c r="C96" s="87"/>
      <c r="D96" s="87"/>
    </row>
    <row r="97" spans="1:4" ht="15">
      <c r="A97" s="12" t="s">
        <v>43</v>
      </c>
      <c r="B97" s="104" t="s">
        <v>387</v>
      </c>
      <c r="C97" s="87">
        <v>696000</v>
      </c>
      <c r="D97" s="87">
        <v>696000</v>
      </c>
    </row>
    <row r="98" spans="1:4" ht="15">
      <c r="A98" s="104" t="s">
        <v>42</v>
      </c>
      <c r="B98" s="104" t="s">
        <v>387</v>
      </c>
      <c r="C98" s="87"/>
      <c r="D98" s="87"/>
    </row>
    <row r="99" spans="1:4" ht="15">
      <c r="A99" s="104" t="s">
        <v>41</v>
      </c>
      <c r="B99" s="104" t="s">
        <v>387</v>
      </c>
      <c r="C99" s="87"/>
      <c r="D99" s="87"/>
    </row>
    <row r="100" spans="1:4" ht="15">
      <c r="A100" s="104" t="s">
        <v>40</v>
      </c>
      <c r="B100" s="104" t="s">
        <v>387</v>
      </c>
      <c r="C100" s="87"/>
      <c r="D100" s="87"/>
    </row>
    <row r="101" spans="1:4" ht="15">
      <c r="A101" s="12" t="s">
        <v>39</v>
      </c>
      <c r="B101" s="104" t="s">
        <v>387</v>
      </c>
      <c r="C101" s="87"/>
      <c r="D101" s="87"/>
    </row>
    <row r="102" spans="1:4" ht="15">
      <c r="A102" s="12" t="s">
        <v>44</v>
      </c>
      <c r="B102" s="104" t="s">
        <v>387</v>
      </c>
      <c r="C102" s="87"/>
      <c r="D102" s="87"/>
    </row>
    <row r="103" spans="1:4" ht="15">
      <c r="A103" s="12" t="s">
        <v>36</v>
      </c>
      <c r="B103" s="104" t="s">
        <v>387</v>
      </c>
      <c r="C103" s="87"/>
      <c r="D103" s="87"/>
    </row>
    <row r="104" spans="1:4" ht="15">
      <c r="A104" s="12" t="s">
        <v>37</v>
      </c>
      <c r="B104" s="104" t="s">
        <v>387</v>
      </c>
      <c r="C104" s="87"/>
      <c r="D104" s="87"/>
    </row>
    <row r="105" spans="1:4" ht="25.5">
      <c r="A105" s="92" t="s">
        <v>565</v>
      </c>
      <c r="B105" s="91" t="s">
        <v>387</v>
      </c>
      <c r="C105" s="149">
        <f>SUM(C95:C104)</f>
        <v>696000</v>
      </c>
      <c r="D105" s="149">
        <f>SUM(D95:D104)</f>
        <v>696000</v>
      </c>
    </row>
    <row r="106" spans="1:4" ht="15">
      <c r="A106" s="12" t="s">
        <v>34</v>
      </c>
      <c r="B106" s="104" t="s">
        <v>388</v>
      </c>
      <c r="C106" s="87"/>
      <c r="D106" s="87"/>
    </row>
    <row r="107" spans="1:4" ht="15">
      <c r="A107" s="12" t="s">
        <v>35</v>
      </c>
      <c r="B107" s="104" t="s">
        <v>388</v>
      </c>
      <c r="C107" s="87"/>
      <c r="D107" s="87"/>
    </row>
    <row r="108" spans="1:4" ht="15">
      <c r="A108" s="12" t="s">
        <v>43</v>
      </c>
      <c r="B108" s="104" t="s">
        <v>388</v>
      </c>
      <c r="C108" s="87">
        <v>10500000</v>
      </c>
      <c r="D108" s="87">
        <v>11917000</v>
      </c>
    </row>
    <row r="109" spans="1:4" ht="15">
      <c r="A109" s="104" t="s">
        <v>42</v>
      </c>
      <c r="B109" s="104" t="s">
        <v>388</v>
      </c>
      <c r="C109" s="87"/>
      <c r="D109" s="87"/>
    </row>
    <row r="110" spans="1:4" ht="15">
      <c r="A110" s="104" t="s">
        <v>41</v>
      </c>
      <c r="B110" s="104" t="s">
        <v>388</v>
      </c>
      <c r="C110" s="87"/>
      <c r="D110" s="87"/>
    </row>
    <row r="111" spans="1:4" ht="15">
      <c r="A111" s="104" t="s">
        <v>40</v>
      </c>
      <c r="B111" s="104" t="s">
        <v>388</v>
      </c>
      <c r="C111" s="87"/>
      <c r="D111" s="87"/>
    </row>
    <row r="112" spans="1:4" ht="15">
      <c r="A112" s="12" t="s">
        <v>39</v>
      </c>
      <c r="B112" s="104" t="s">
        <v>388</v>
      </c>
      <c r="C112" s="87"/>
      <c r="D112" s="87"/>
    </row>
    <row r="113" spans="1:4" ht="15">
      <c r="A113" s="12" t="s">
        <v>38</v>
      </c>
      <c r="B113" s="104" t="s">
        <v>388</v>
      </c>
      <c r="C113" s="87"/>
      <c r="D113" s="87"/>
    </row>
    <row r="114" spans="1:4" ht="15">
      <c r="A114" s="12" t="s">
        <v>36</v>
      </c>
      <c r="B114" s="104" t="s">
        <v>388</v>
      </c>
      <c r="C114" s="87"/>
      <c r="D114" s="87"/>
    </row>
    <row r="115" spans="1:4" ht="15">
      <c r="A115" s="12" t="s">
        <v>37</v>
      </c>
      <c r="B115" s="104" t="s">
        <v>388</v>
      </c>
      <c r="C115" s="87"/>
      <c r="D115" s="87"/>
    </row>
    <row r="116" spans="1:4" ht="15">
      <c r="A116" s="14" t="s">
        <v>566</v>
      </c>
      <c r="B116" s="91" t="s">
        <v>388</v>
      </c>
      <c r="C116" s="85">
        <f>SUM(C106:C115)</f>
        <v>10500000</v>
      </c>
      <c r="D116" s="85">
        <f>SUM(D106:D115)</f>
        <v>11917000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view="pageBreakPreview" zoomScaleSheetLayoutView="100" zoomScalePageLayoutView="0" workbookViewId="0" topLeftCell="A16">
      <selection activeCell="C33" sqref="C33"/>
    </sheetView>
  </sheetViews>
  <sheetFormatPr defaultColWidth="9.140625" defaultRowHeight="15"/>
  <cols>
    <col min="1" max="1" width="65.00390625" style="86" customWidth="1"/>
    <col min="2" max="2" width="9.140625" style="86" customWidth="1"/>
    <col min="3" max="3" width="16.8515625" style="86" customWidth="1"/>
    <col min="4" max="16384" width="9.140625" style="86" customWidth="1"/>
  </cols>
  <sheetData>
    <row r="1" spans="1:3" ht="15">
      <c r="A1" s="156" t="s">
        <v>574</v>
      </c>
      <c r="B1" s="156"/>
      <c r="C1" s="156"/>
    </row>
    <row r="2" spans="1:3" ht="24" customHeight="1">
      <c r="A2" s="152" t="s">
        <v>573</v>
      </c>
      <c r="B2" s="153"/>
      <c r="C2" s="153"/>
    </row>
    <row r="3" spans="1:3" ht="20.25" customHeight="1">
      <c r="A3" s="155" t="s">
        <v>89</v>
      </c>
      <c r="B3" s="153"/>
      <c r="C3" s="153"/>
    </row>
    <row r="5" spans="1:3" ht="25.5">
      <c r="A5" s="40" t="s">
        <v>51</v>
      </c>
      <c r="B5" s="97" t="s">
        <v>128</v>
      </c>
      <c r="C5" s="122" t="s">
        <v>87</v>
      </c>
    </row>
    <row r="6" spans="1:3" ht="15">
      <c r="A6" s="104" t="s">
        <v>548</v>
      </c>
      <c r="B6" s="104" t="s">
        <v>339</v>
      </c>
      <c r="C6" s="87">
        <v>85000000</v>
      </c>
    </row>
    <row r="7" spans="1:3" ht="15">
      <c r="A7" s="104" t="s">
        <v>549</v>
      </c>
      <c r="B7" s="104" t="s">
        <v>339</v>
      </c>
      <c r="C7" s="87">
        <v>0</v>
      </c>
    </row>
    <row r="8" spans="1:3" ht="15">
      <c r="A8" s="104" t="s">
        <v>550</v>
      </c>
      <c r="B8" s="104" t="s">
        <v>339</v>
      </c>
      <c r="C8" s="87">
        <v>0</v>
      </c>
    </row>
    <row r="9" spans="1:3" ht="15">
      <c r="A9" s="104" t="s">
        <v>551</v>
      </c>
      <c r="B9" s="104" t="s">
        <v>339</v>
      </c>
      <c r="C9" s="87">
        <v>14000000</v>
      </c>
    </row>
    <row r="10" spans="1:3" ht="15">
      <c r="A10" s="92" t="s">
        <v>500</v>
      </c>
      <c r="B10" s="91" t="s">
        <v>339</v>
      </c>
      <c r="C10" s="85">
        <f>SUM(C6:C9)</f>
        <v>99000000</v>
      </c>
    </row>
    <row r="11" spans="1:3" ht="15">
      <c r="A11" s="104" t="s">
        <v>501</v>
      </c>
      <c r="B11" s="98" t="s">
        <v>341</v>
      </c>
      <c r="C11" s="87">
        <v>70000000</v>
      </c>
    </row>
    <row r="12" spans="1:3" s="126" customFormat="1" ht="27">
      <c r="A12" s="49" t="s">
        <v>342</v>
      </c>
      <c r="B12" s="49" t="s">
        <v>341</v>
      </c>
      <c r="C12" s="125">
        <v>70000000</v>
      </c>
    </row>
    <row r="13" spans="1:3" s="126" customFormat="1" ht="27">
      <c r="A13" s="49" t="s">
        <v>343</v>
      </c>
      <c r="B13" s="49" t="s">
        <v>341</v>
      </c>
      <c r="C13" s="125">
        <v>0</v>
      </c>
    </row>
    <row r="14" spans="1:3" ht="15">
      <c r="A14" s="104" t="s">
        <v>503</v>
      </c>
      <c r="B14" s="98" t="s">
        <v>347</v>
      </c>
      <c r="C14" s="87">
        <v>8300000</v>
      </c>
    </row>
    <row r="15" spans="1:3" s="126" customFormat="1" ht="27">
      <c r="A15" s="49" t="s">
        <v>348</v>
      </c>
      <c r="B15" s="49" t="s">
        <v>347</v>
      </c>
      <c r="C15" s="125"/>
    </row>
    <row r="16" spans="1:3" s="126" customFormat="1" ht="27">
      <c r="A16" s="49" t="s">
        <v>349</v>
      </c>
      <c r="B16" s="49" t="s">
        <v>347</v>
      </c>
      <c r="C16" s="125">
        <v>8300000</v>
      </c>
    </row>
    <row r="17" spans="1:3" s="126" customFormat="1" ht="15">
      <c r="A17" s="49" t="s">
        <v>350</v>
      </c>
      <c r="B17" s="49" t="s">
        <v>347</v>
      </c>
      <c r="C17" s="125">
        <v>0</v>
      </c>
    </row>
    <row r="18" spans="1:3" s="126" customFormat="1" ht="15">
      <c r="A18" s="49" t="s">
        <v>351</v>
      </c>
      <c r="B18" s="49" t="s">
        <v>347</v>
      </c>
      <c r="C18" s="125">
        <v>0</v>
      </c>
    </row>
    <row r="19" spans="1:3" ht="15">
      <c r="A19" s="104" t="s">
        <v>552</v>
      </c>
      <c r="B19" s="98" t="s">
        <v>352</v>
      </c>
      <c r="C19" s="87">
        <v>35000000</v>
      </c>
    </row>
    <row r="20" spans="1:3" s="124" customFormat="1" ht="15">
      <c r="A20" s="49" t="s">
        <v>353</v>
      </c>
      <c r="B20" s="49" t="s">
        <v>352</v>
      </c>
      <c r="C20" s="123">
        <v>35000000</v>
      </c>
    </row>
    <row r="21" spans="1:3" s="124" customFormat="1" ht="15">
      <c r="A21" s="49" t="s">
        <v>354</v>
      </c>
      <c r="B21" s="49" t="s">
        <v>352</v>
      </c>
      <c r="C21" s="123"/>
    </row>
    <row r="22" spans="1:3" ht="15">
      <c r="A22" s="92" t="s">
        <v>531</v>
      </c>
      <c r="B22" s="91" t="s">
        <v>355</v>
      </c>
      <c r="C22" s="85">
        <f>C11+C14+C19</f>
        <v>113300000</v>
      </c>
    </row>
    <row r="23" spans="1:3" ht="15">
      <c r="A23" s="104" t="s">
        <v>553</v>
      </c>
      <c r="B23" s="104" t="s">
        <v>356</v>
      </c>
      <c r="C23" s="87">
        <v>0</v>
      </c>
    </row>
    <row r="24" spans="1:3" ht="15">
      <c r="A24" s="104" t="s">
        <v>554</v>
      </c>
      <c r="B24" s="104" t="s">
        <v>356</v>
      </c>
      <c r="C24" s="87">
        <v>0</v>
      </c>
    </row>
    <row r="25" spans="1:3" ht="15">
      <c r="A25" s="104" t="s">
        <v>555</v>
      </c>
      <c r="B25" s="104" t="s">
        <v>356</v>
      </c>
      <c r="C25" s="87">
        <v>0</v>
      </c>
    </row>
    <row r="26" spans="1:3" ht="15">
      <c r="A26" s="104" t="s">
        <v>556</v>
      </c>
      <c r="B26" s="104" t="s">
        <v>356</v>
      </c>
      <c r="C26" s="87">
        <v>0</v>
      </c>
    </row>
    <row r="27" spans="1:3" ht="15">
      <c r="A27" s="104" t="s">
        <v>557</v>
      </c>
      <c r="B27" s="104" t="s">
        <v>356</v>
      </c>
      <c r="C27" s="87">
        <v>0</v>
      </c>
    </row>
    <row r="28" spans="1:3" ht="15">
      <c r="A28" s="104" t="s">
        <v>558</v>
      </c>
      <c r="B28" s="104" t="s">
        <v>356</v>
      </c>
      <c r="C28" s="87">
        <v>0</v>
      </c>
    </row>
    <row r="29" spans="1:3" ht="15">
      <c r="A29" s="104" t="s">
        <v>559</v>
      </c>
      <c r="B29" s="104" t="s">
        <v>356</v>
      </c>
      <c r="C29" s="87">
        <v>0</v>
      </c>
    </row>
    <row r="30" spans="1:3" ht="15">
      <c r="A30" s="104" t="s">
        <v>560</v>
      </c>
      <c r="B30" s="104" t="s">
        <v>356</v>
      </c>
      <c r="C30" s="87">
        <v>0</v>
      </c>
    </row>
    <row r="31" spans="1:3" ht="45">
      <c r="A31" s="104" t="s">
        <v>561</v>
      </c>
      <c r="B31" s="104" t="s">
        <v>356</v>
      </c>
      <c r="C31" s="87">
        <v>0</v>
      </c>
    </row>
    <row r="32" spans="1:3" ht="15">
      <c r="A32" s="104" t="s">
        <v>562</v>
      </c>
      <c r="B32" s="104" t="s">
        <v>356</v>
      </c>
      <c r="C32" s="87">
        <v>2100000</v>
      </c>
    </row>
    <row r="33" spans="1:3" ht="15">
      <c r="A33" s="92" t="s">
        <v>505</v>
      </c>
      <c r="B33" s="91" t="s">
        <v>356</v>
      </c>
      <c r="C33" s="85">
        <f>SUM(C23:C32)</f>
        <v>2100000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mekler zoltán</cp:lastModifiedBy>
  <cp:lastPrinted>2017-11-14T16:09:46Z</cp:lastPrinted>
  <dcterms:created xsi:type="dcterms:W3CDTF">2014-01-03T21:48:14Z</dcterms:created>
  <dcterms:modified xsi:type="dcterms:W3CDTF">2017-11-15T17:55:27Z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